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 tabRatio="774" firstSheet="15" activeTab="15"/>
  </bookViews>
  <sheets>
    <sheet name="ОБЩЕЕ" sheetId="52" r:id="rId1"/>
    <sheet name="Сверх списка " sheetId="45" r:id="rId2"/>
    <sheet name="Аларский" sheetId="3" r:id="rId3"/>
    <sheet name="Ангарское МО" sheetId="4" r:id="rId4"/>
    <sheet name="Балаганский" sheetId="5" r:id="rId5"/>
    <sheet name="Баяндай" sheetId="6" r:id="rId6"/>
    <sheet name="Бодайбо и район" sheetId="7" r:id="rId7"/>
    <sheet name="Боханский" sheetId="8" r:id="rId8"/>
    <sheet name="Братск" sheetId="9" r:id="rId9"/>
    <sheet name="Братский" sheetId="10" r:id="rId10"/>
    <sheet name="Жигаловский" sheetId="11" r:id="rId11"/>
    <sheet name="Зима" sheetId="12" r:id="rId12"/>
    <sheet name="Зиминский" sheetId="13" r:id="rId13"/>
    <sheet name="Заларинский район" sheetId="48" r:id="rId14"/>
    <sheet name="Иркутск" sheetId="14" r:id="rId15"/>
    <sheet name="Свирск" sheetId="25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25" l="1"/>
  <c r="AC13" i="25"/>
  <c r="AD13" i="25"/>
  <c r="AE13" i="25"/>
  <c r="AF13" i="25"/>
  <c r="AG13" i="25"/>
  <c r="AA13" i="25"/>
  <c r="AB6" i="25"/>
  <c r="AA6" i="25" s="1"/>
  <c r="AC6" i="25"/>
  <c r="AD6" i="25"/>
  <c r="AE6" i="25"/>
  <c r="AF6" i="25"/>
  <c r="AG6" i="25"/>
  <c r="AA7" i="25"/>
  <c r="AB7" i="25"/>
  <c r="AC7" i="25"/>
  <c r="AE7" i="25"/>
  <c r="AD7" i="25" s="1"/>
  <c r="AF7" i="25"/>
  <c r="AG7" i="25"/>
  <c r="AB8" i="25"/>
  <c r="AA8" i="25" s="1"/>
  <c r="AC8" i="25"/>
  <c r="AE8" i="25"/>
  <c r="AD8" i="25" s="1"/>
  <c r="AF8" i="25"/>
  <c r="AG8" i="25"/>
  <c r="AB9" i="25"/>
  <c r="AC9" i="25"/>
  <c r="AA9" i="25" s="1"/>
  <c r="AE9" i="25"/>
  <c r="AD9" i="25" s="1"/>
  <c r="AF9" i="25"/>
  <c r="AG9" i="25"/>
  <c r="AB10" i="25"/>
  <c r="AA10" i="25" s="1"/>
  <c r="AC10" i="25"/>
  <c r="AD10" i="25"/>
  <c r="AE10" i="25"/>
  <c r="AF10" i="25"/>
  <c r="AG10" i="25"/>
  <c r="AA11" i="25"/>
  <c r="AB11" i="25"/>
  <c r="AC11" i="25"/>
  <c r="AE11" i="25"/>
  <c r="AD11" i="25" s="1"/>
  <c r="AF11" i="25"/>
  <c r="AG11" i="25"/>
  <c r="AB12" i="25"/>
  <c r="AA12" i="25" s="1"/>
  <c r="AC12" i="25"/>
  <c r="AE12" i="25"/>
  <c r="AF12" i="25"/>
  <c r="AD12" i="25" s="1"/>
  <c r="AG12" i="25"/>
  <c r="AD5" i="25"/>
  <c r="AA5" i="25"/>
  <c r="AG5" i="25"/>
  <c r="AF5" i="25"/>
  <c r="AE5" i="25"/>
  <c r="AC5" i="25"/>
  <c r="AB5" i="25"/>
  <c r="AC150" i="14"/>
  <c r="AD150" i="14"/>
  <c r="AE150" i="14"/>
  <c r="AF150" i="14"/>
  <c r="AG150" i="14"/>
  <c r="AH150" i="14"/>
  <c r="AB150" i="14"/>
  <c r="AC7" i="14"/>
  <c r="AB7" i="14" s="1"/>
  <c r="AD7" i="14"/>
  <c r="AE7" i="14"/>
  <c r="AF7" i="14"/>
  <c r="AG7" i="14"/>
  <c r="AH7" i="14"/>
  <c r="AB8" i="14"/>
  <c r="AC8" i="14"/>
  <c r="AD8" i="14"/>
  <c r="AF8" i="14"/>
  <c r="AE8" i="14" s="1"/>
  <c r="AG8" i="14"/>
  <c r="AH8" i="14"/>
  <c r="AC9" i="14"/>
  <c r="AB9" i="14" s="1"/>
  <c r="AD9" i="14"/>
  <c r="AF9" i="14"/>
  <c r="AG9" i="14"/>
  <c r="AH9" i="14"/>
  <c r="AC10" i="14"/>
  <c r="AD10" i="14"/>
  <c r="AF10" i="14"/>
  <c r="AE10" i="14" s="1"/>
  <c r="AG10" i="14"/>
  <c r="AH10" i="14"/>
  <c r="AC11" i="14"/>
  <c r="AB11" i="14" s="1"/>
  <c r="AD11" i="14"/>
  <c r="AE11" i="14"/>
  <c r="AF11" i="14"/>
  <c r="AG11" i="14"/>
  <c r="AH11" i="14"/>
  <c r="AB12" i="14"/>
  <c r="AC12" i="14"/>
  <c r="AD12" i="14"/>
  <c r="AF12" i="14"/>
  <c r="AE12" i="14" s="1"/>
  <c r="AG12" i="14"/>
  <c r="AH12" i="14"/>
  <c r="AC13" i="14"/>
  <c r="AB13" i="14" s="1"/>
  <c r="AD13" i="14"/>
  <c r="AF13" i="14"/>
  <c r="AG13" i="14"/>
  <c r="AH13" i="14"/>
  <c r="AC14" i="14"/>
  <c r="AB14" i="14" s="1"/>
  <c r="AD14" i="14"/>
  <c r="AF14" i="14"/>
  <c r="AG14" i="14"/>
  <c r="AH14" i="14"/>
  <c r="AC15" i="14"/>
  <c r="AB15" i="14" s="1"/>
  <c r="AD15" i="14"/>
  <c r="AE15" i="14"/>
  <c r="AF15" i="14"/>
  <c r="AG15" i="14"/>
  <c r="AH15" i="14"/>
  <c r="AB16" i="14"/>
  <c r="AC16" i="14"/>
  <c r="AD16" i="14"/>
  <c r="AF16" i="14"/>
  <c r="AE16" i="14" s="1"/>
  <c r="AG16" i="14"/>
  <c r="AH16" i="14"/>
  <c r="AC17" i="14"/>
  <c r="AB17" i="14" s="1"/>
  <c r="AD17" i="14"/>
  <c r="AF17" i="14"/>
  <c r="AG17" i="14"/>
  <c r="AH17" i="14"/>
  <c r="AC18" i="14"/>
  <c r="AD18" i="14"/>
  <c r="AF18" i="14"/>
  <c r="AE18" i="14" s="1"/>
  <c r="AG18" i="14"/>
  <c r="AH18" i="14"/>
  <c r="AC19" i="14"/>
  <c r="AB19" i="14" s="1"/>
  <c r="AD19" i="14"/>
  <c r="AE19" i="14"/>
  <c r="AF19" i="14"/>
  <c r="AG19" i="14"/>
  <c r="AH19" i="14"/>
  <c r="AB20" i="14"/>
  <c r="AC20" i="14"/>
  <c r="AD20" i="14"/>
  <c r="AF20" i="14"/>
  <c r="AE20" i="14" s="1"/>
  <c r="AG20" i="14"/>
  <c r="AH20" i="14"/>
  <c r="AC21" i="14"/>
  <c r="AB21" i="14" s="1"/>
  <c r="AD21" i="14"/>
  <c r="AF21" i="14"/>
  <c r="AG21" i="14"/>
  <c r="AH21" i="14"/>
  <c r="AC22" i="14"/>
  <c r="AB22" i="14" s="1"/>
  <c r="AD22" i="14"/>
  <c r="AF22" i="14"/>
  <c r="AG22" i="14"/>
  <c r="AH22" i="14"/>
  <c r="AC23" i="14"/>
  <c r="AB23" i="14" s="1"/>
  <c r="AD23" i="14"/>
  <c r="AE23" i="14"/>
  <c r="AF23" i="14"/>
  <c r="AG23" i="14"/>
  <c r="AH23" i="14"/>
  <c r="AB24" i="14"/>
  <c r="AC24" i="14"/>
  <c r="AD24" i="14"/>
  <c r="AF24" i="14"/>
  <c r="AE24" i="14" s="1"/>
  <c r="AG24" i="14"/>
  <c r="AH24" i="14"/>
  <c r="AC25" i="14"/>
  <c r="AB25" i="14" s="1"/>
  <c r="AD25" i="14"/>
  <c r="AF25" i="14"/>
  <c r="AG25" i="14"/>
  <c r="AH25" i="14"/>
  <c r="AC26" i="14"/>
  <c r="AD26" i="14"/>
  <c r="AF26" i="14"/>
  <c r="AE26" i="14" s="1"/>
  <c r="AG26" i="14"/>
  <c r="AH26" i="14"/>
  <c r="AC27" i="14"/>
  <c r="AB27" i="14" s="1"/>
  <c r="AD27" i="14"/>
  <c r="AE27" i="14"/>
  <c r="AF27" i="14"/>
  <c r="AG27" i="14"/>
  <c r="AH27" i="14"/>
  <c r="AB28" i="14"/>
  <c r="AC28" i="14"/>
  <c r="AD28" i="14"/>
  <c r="AF28" i="14"/>
  <c r="AE28" i="14" s="1"/>
  <c r="AG28" i="14"/>
  <c r="AH28" i="14"/>
  <c r="AC29" i="14"/>
  <c r="AB29" i="14" s="1"/>
  <c r="AD29" i="14"/>
  <c r="AF29" i="14"/>
  <c r="AG29" i="14"/>
  <c r="AH29" i="14"/>
  <c r="AC30" i="14"/>
  <c r="AB30" i="14" s="1"/>
  <c r="AD30" i="14"/>
  <c r="AF30" i="14"/>
  <c r="AG30" i="14"/>
  <c r="AH30" i="14"/>
  <c r="AC31" i="14"/>
  <c r="AB31" i="14" s="1"/>
  <c r="AD31" i="14"/>
  <c r="AE31" i="14"/>
  <c r="AF31" i="14"/>
  <c r="AG31" i="14"/>
  <c r="AH31" i="14"/>
  <c r="AB32" i="14"/>
  <c r="AC32" i="14"/>
  <c r="AD32" i="14"/>
  <c r="AF32" i="14"/>
  <c r="AE32" i="14" s="1"/>
  <c r="AG32" i="14"/>
  <c r="AH32" i="14"/>
  <c r="AC33" i="14"/>
  <c r="AB33" i="14" s="1"/>
  <c r="AD33" i="14"/>
  <c r="AF33" i="14"/>
  <c r="AG33" i="14"/>
  <c r="AH33" i="14"/>
  <c r="AC34" i="14"/>
  <c r="AD34" i="14"/>
  <c r="AF34" i="14"/>
  <c r="AE34" i="14" s="1"/>
  <c r="AG34" i="14"/>
  <c r="AH34" i="14"/>
  <c r="AC35" i="14"/>
  <c r="AB35" i="14" s="1"/>
  <c r="AD35" i="14"/>
  <c r="AE35" i="14"/>
  <c r="AF35" i="14"/>
  <c r="AG35" i="14"/>
  <c r="AH35" i="14"/>
  <c r="AB36" i="14"/>
  <c r="AC36" i="14"/>
  <c r="AD36" i="14"/>
  <c r="AF36" i="14"/>
  <c r="AE36" i="14" s="1"/>
  <c r="AG36" i="14"/>
  <c r="AH36" i="14"/>
  <c r="AC37" i="14"/>
  <c r="AB37" i="14" s="1"/>
  <c r="AD37" i="14"/>
  <c r="AF37" i="14"/>
  <c r="AG37" i="14"/>
  <c r="AH37" i="14"/>
  <c r="AC38" i="14"/>
  <c r="AB38" i="14" s="1"/>
  <c r="AD38" i="14"/>
  <c r="AF38" i="14"/>
  <c r="AG38" i="14"/>
  <c r="AH38" i="14"/>
  <c r="AC39" i="14"/>
  <c r="AB39" i="14" s="1"/>
  <c r="AD39" i="14"/>
  <c r="AE39" i="14"/>
  <c r="AF39" i="14"/>
  <c r="AG39" i="14"/>
  <c r="AH39" i="14"/>
  <c r="AB40" i="14"/>
  <c r="AC40" i="14"/>
  <c r="AD40" i="14"/>
  <c r="AF40" i="14"/>
  <c r="AE40" i="14" s="1"/>
  <c r="AG40" i="14"/>
  <c r="AH40" i="14"/>
  <c r="AC41" i="14"/>
  <c r="AB41" i="14" s="1"/>
  <c r="AD41" i="14"/>
  <c r="AF41" i="14"/>
  <c r="AG41" i="14"/>
  <c r="AH41" i="14"/>
  <c r="AC42" i="14"/>
  <c r="AD42" i="14"/>
  <c r="AF42" i="14"/>
  <c r="AE42" i="14" s="1"/>
  <c r="AG42" i="14"/>
  <c r="AH42" i="14"/>
  <c r="AC43" i="14"/>
  <c r="AB43" i="14" s="1"/>
  <c r="AD43" i="14"/>
  <c r="AE43" i="14"/>
  <c r="AF43" i="14"/>
  <c r="AG43" i="14"/>
  <c r="AH43" i="14"/>
  <c r="AB44" i="14"/>
  <c r="AC44" i="14"/>
  <c r="AD44" i="14"/>
  <c r="AF44" i="14"/>
  <c r="AE44" i="14" s="1"/>
  <c r="AG44" i="14"/>
  <c r="AH44" i="14"/>
  <c r="AC45" i="14"/>
  <c r="AB45" i="14" s="1"/>
  <c r="AD45" i="14"/>
  <c r="AF45" i="14"/>
  <c r="AE45" i="14" s="1"/>
  <c r="AG45" i="14"/>
  <c r="AH45" i="14"/>
  <c r="AC46" i="14"/>
  <c r="AB46" i="14" s="1"/>
  <c r="AD46" i="14"/>
  <c r="AF46" i="14"/>
  <c r="AG46" i="14"/>
  <c r="AH46" i="14"/>
  <c r="AC47" i="14"/>
  <c r="AB47" i="14" s="1"/>
  <c r="AD47" i="14"/>
  <c r="AE47" i="14"/>
  <c r="AF47" i="14"/>
  <c r="AG47" i="14"/>
  <c r="AH47" i="14"/>
  <c r="AB48" i="14"/>
  <c r="AC48" i="14"/>
  <c r="AD48" i="14"/>
  <c r="AF48" i="14"/>
  <c r="AE48" i="14" s="1"/>
  <c r="AG48" i="14"/>
  <c r="AH48" i="14"/>
  <c r="AC49" i="14"/>
  <c r="AB49" i="14" s="1"/>
  <c r="AD49" i="14"/>
  <c r="AF49" i="14"/>
  <c r="AG49" i="14"/>
  <c r="AH49" i="14"/>
  <c r="AC50" i="14"/>
  <c r="AD50" i="14"/>
  <c r="AF50" i="14"/>
  <c r="AE50" i="14" s="1"/>
  <c r="AG50" i="14"/>
  <c r="AH50" i="14"/>
  <c r="AC51" i="14"/>
  <c r="AB51" i="14" s="1"/>
  <c r="AD51" i="14"/>
  <c r="AE51" i="14"/>
  <c r="AF51" i="14"/>
  <c r="AG51" i="14"/>
  <c r="AH51" i="14"/>
  <c r="AB52" i="14"/>
  <c r="AC52" i="14"/>
  <c r="AD52" i="14"/>
  <c r="AF52" i="14"/>
  <c r="AE52" i="14" s="1"/>
  <c r="AG52" i="14"/>
  <c r="AH52" i="14"/>
  <c r="AC53" i="14"/>
  <c r="AB53" i="14" s="1"/>
  <c r="AD53" i="14"/>
  <c r="AF53" i="14"/>
  <c r="AG53" i="14"/>
  <c r="AH53" i="14"/>
  <c r="AC54" i="14"/>
  <c r="AB54" i="14" s="1"/>
  <c r="AD54" i="14"/>
  <c r="AF54" i="14"/>
  <c r="AG54" i="14"/>
  <c r="AH54" i="14"/>
  <c r="AC55" i="14"/>
  <c r="AB55" i="14" s="1"/>
  <c r="AD55" i="14"/>
  <c r="AE55" i="14"/>
  <c r="AF55" i="14"/>
  <c r="AG55" i="14"/>
  <c r="AH55" i="14"/>
  <c r="AB56" i="14"/>
  <c r="AC56" i="14"/>
  <c r="AD56" i="14"/>
  <c r="AF56" i="14"/>
  <c r="AE56" i="14" s="1"/>
  <c r="AG56" i="14"/>
  <c r="AH56" i="14"/>
  <c r="AC57" i="14"/>
  <c r="AB57" i="14" s="1"/>
  <c r="AD57" i="14"/>
  <c r="AF57" i="14"/>
  <c r="AG57" i="14"/>
  <c r="AH57" i="14"/>
  <c r="AC58" i="14"/>
  <c r="AD58" i="14"/>
  <c r="AF58" i="14"/>
  <c r="AE58" i="14" s="1"/>
  <c r="AG58" i="14"/>
  <c r="AH58" i="14"/>
  <c r="AC59" i="14"/>
  <c r="AB59" i="14" s="1"/>
  <c r="AD59" i="14"/>
  <c r="AE59" i="14"/>
  <c r="AF59" i="14"/>
  <c r="AG59" i="14"/>
  <c r="AH59" i="14"/>
  <c r="AB60" i="14"/>
  <c r="AC60" i="14"/>
  <c r="AD60" i="14"/>
  <c r="AF60" i="14"/>
  <c r="AE60" i="14" s="1"/>
  <c r="AG60" i="14"/>
  <c r="AH60" i="14"/>
  <c r="AC61" i="14"/>
  <c r="AB61" i="14" s="1"/>
  <c r="AD61" i="14"/>
  <c r="AF61" i="14"/>
  <c r="AE61" i="14" s="1"/>
  <c r="AG61" i="14"/>
  <c r="AH61" i="14"/>
  <c r="AC62" i="14"/>
  <c r="AB62" i="14" s="1"/>
  <c r="AD62" i="14"/>
  <c r="AF62" i="14"/>
  <c r="AG62" i="14"/>
  <c r="AH62" i="14"/>
  <c r="AC63" i="14"/>
  <c r="AB63" i="14" s="1"/>
  <c r="AD63" i="14"/>
  <c r="AE63" i="14"/>
  <c r="AF63" i="14"/>
  <c r="AG63" i="14"/>
  <c r="AH63" i="14"/>
  <c r="AB64" i="14"/>
  <c r="AC64" i="14"/>
  <c r="AD64" i="14"/>
  <c r="AF64" i="14"/>
  <c r="AE64" i="14" s="1"/>
  <c r="AG64" i="14"/>
  <c r="AH64" i="14"/>
  <c r="AC65" i="14"/>
  <c r="AB65" i="14" s="1"/>
  <c r="AD65" i="14"/>
  <c r="AF65" i="14"/>
  <c r="AE65" i="14" s="1"/>
  <c r="AG65" i="14"/>
  <c r="AH65" i="14"/>
  <c r="AC66" i="14"/>
  <c r="AB66" i="14" s="1"/>
  <c r="AD66" i="14"/>
  <c r="AF66" i="14"/>
  <c r="AG66" i="14"/>
  <c r="AH66" i="14"/>
  <c r="AC67" i="14"/>
  <c r="AB67" i="14" s="1"/>
  <c r="AD67" i="14"/>
  <c r="AE67" i="14"/>
  <c r="AF67" i="14"/>
  <c r="AG67" i="14"/>
  <c r="AH67" i="14"/>
  <c r="AB68" i="14"/>
  <c r="AC68" i="14"/>
  <c r="AD68" i="14"/>
  <c r="AF68" i="14"/>
  <c r="AE68" i="14" s="1"/>
  <c r="AG68" i="14"/>
  <c r="AH68" i="14"/>
  <c r="AC69" i="14"/>
  <c r="AB69" i="14" s="1"/>
  <c r="AD69" i="14"/>
  <c r="AF69" i="14"/>
  <c r="AE69" i="14" s="1"/>
  <c r="AG69" i="14"/>
  <c r="AH69" i="14"/>
  <c r="AC70" i="14"/>
  <c r="AB70" i="14" s="1"/>
  <c r="AD70" i="14"/>
  <c r="AF70" i="14"/>
  <c r="AG70" i="14"/>
  <c r="AH70" i="14"/>
  <c r="AC71" i="14"/>
  <c r="AD71" i="14"/>
  <c r="AB71" i="14" s="1"/>
  <c r="AE71" i="14"/>
  <c r="AF71" i="14"/>
  <c r="AG71" i="14"/>
  <c r="AH71" i="14"/>
  <c r="AB72" i="14"/>
  <c r="AC72" i="14"/>
  <c r="AD72" i="14"/>
  <c r="AF72" i="14"/>
  <c r="AE72" i="14" s="1"/>
  <c r="AG72" i="14"/>
  <c r="AH72" i="14"/>
  <c r="AC73" i="14"/>
  <c r="AB73" i="14" s="1"/>
  <c r="AD73" i="14"/>
  <c r="AF73" i="14"/>
  <c r="AG73" i="14"/>
  <c r="AH73" i="14"/>
  <c r="AC74" i="14"/>
  <c r="AB74" i="14" s="1"/>
  <c r="AD74" i="14"/>
  <c r="AF74" i="14"/>
  <c r="AG74" i="14"/>
  <c r="AH74" i="14"/>
  <c r="AC75" i="14"/>
  <c r="AD75" i="14"/>
  <c r="AE75" i="14"/>
  <c r="AF75" i="14"/>
  <c r="AG75" i="14"/>
  <c r="AH75" i="14"/>
  <c r="AB76" i="14"/>
  <c r="AC76" i="14"/>
  <c r="AD76" i="14"/>
  <c r="AF76" i="14"/>
  <c r="AE76" i="14" s="1"/>
  <c r="AG76" i="14"/>
  <c r="AH76" i="14"/>
  <c r="AC77" i="14"/>
  <c r="AB77" i="14" s="1"/>
  <c r="AD77" i="14"/>
  <c r="AF77" i="14"/>
  <c r="AG77" i="14"/>
  <c r="AH77" i="14"/>
  <c r="AC78" i="14"/>
  <c r="AB78" i="14" s="1"/>
  <c r="AD78" i="14"/>
  <c r="AF78" i="14"/>
  <c r="AG78" i="14"/>
  <c r="AH78" i="14"/>
  <c r="AC79" i="14"/>
  <c r="AD79" i="14"/>
  <c r="AE79" i="14"/>
  <c r="AF79" i="14"/>
  <c r="AG79" i="14"/>
  <c r="AH79" i="14"/>
  <c r="AB80" i="14"/>
  <c r="AC80" i="14"/>
  <c r="AD80" i="14"/>
  <c r="AF80" i="14"/>
  <c r="AE80" i="14" s="1"/>
  <c r="AG80" i="14"/>
  <c r="AH80" i="14"/>
  <c r="AC81" i="14"/>
  <c r="AB81" i="14" s="1"/>
  <c r="AD81" i="14"/>
  <c r="AF81" i="14"/>
  <c r="AG81" i="14"/>
  <c r="AH81" i="14"/>
  <c r="AC82" i="14"/>
  <c r="AB82" i="14" s="1"/>
  <c r="AD82" i="14"/>
  <c r="AF82" i="14"/>
  <c r="AG82" i="14"/>
  <c r="AH82" i="14"/>
  <c r="AC83" i="14"/>
  <c r="AD83" i="14"/>
  <c r="AB83" i="14" s="1"/>
  <c r="AE83" i="14"/>
  <c r="AF83" i="14"/>
  <c r="AG83" i="14"/>
  <c r="AH83" i="14"/>
  <c r="AB84" i="14"/>
  <c r="AC84" i="14"/>
  <c r="AD84" i="14"/>
  <c r="AF84" i="14"/>
  <c r="AE84" i="14" s="1"/>
  <c r="AG84" i="14"/>
  <c r="AH84" i="14"/>
  <c r="AC85" i="14"/>
  <c r="AB85" i="14" s="1"/>
  <c r="AD85" i="14"/>
  <c r="AF85" i="14"/>
  <c r="AG85" i="14"/>
  <c r="AH85" i="14"/>
  <c r="AC86" i="14"/>
  <c r="AB86" i="14" s="1"/>
  <c r="AD86" i="14"/>
  <c r="AF86" i="14"/>
  <c r="AG86" i="14"/>
  <c r="AH86" i="14"/>
  <c r="AC87" i="14"/>
  <c r="AD87" i="14"/>
  <c r="AB87" i="14" s="1"/>
  <c r="AE87" i="14"/>
  <c r="AF87" i="14"/>
  <c r="AG87" i="14"/>
  <c r="AH87" i="14"/>
  <c r="AB88" i="14"/>
  <c r="AC88" i="14"/>
  <c r="AD88" i="14"/>
  <c r="AF88" i="14"/>
  <c r="AE88" i="14" s="1"/>
  <c r="AG88" i="14"/>
  <c r="AH88" i="14"/>
  <c r="AC89" i="14"/>
  <c r="AB89" i="14" s="1"/>
  <c r="AD89" i="14"/>
  <c r="AF89" i="14"/>
  <c r="AG89" i="14"/>
  <c r="AH89" i="14"/>
  <c r="AC90" i="14"/>
  <c r="AB90" i="14" s="1"/>
  <c r="AD90" i="14"/>
  <c r="AF90" i="14"/>
  <c r="AG90" i="14"/>
  <c r="AH90" i="14"/>
  <c r="AC91" i="14"/>
  <c r="AD91" i="14"/>
  <c r="AB91" i="14" s="1"/>
  <c r="AE91" i="14"/>
  <c r="AF91" i="14"/>
  <c r="AG91" i="14"/>
  <c r="AH91" i="14"/>
  <c r="AB92" i="14"/>
  <c r="AC92" i="14"/>
  <c r="AD92" i="14"/>
  <c r="AF92" i="14"/>
  <c r="AE92" i="14" s="1"/>
  <c r="AG92" i="14"/>
  <c r="AH92" i="14"/>
  <c r="AC93" i="14"/>
  <c r="AB93" i="14" s="1"/>
  <c r="AD93" i="14"/>
  <c r="AF93" i="14"/>
  <c r="AG93" i="14"/>
  <c r="AH93" i="14"/>
  <c r="AC94" i="14"/>
  <c r="AB94" i="14" s="1"/>
  <c r="AD94" i="14"/>
  <c r="AF94" i="14"/>
  <c r="AG94" i="14"/>
  <c r="AH94" i="14"/>
  <c r="AC95" i="14"/>
  <c r="AD95" i="14"/>
  <c r="AE95" i="14"/>
  <c r="AF95" i="14"/>
  <c r="AG95" i="14"/>
  <c r="AH95" i="14"/>
  <c r="AB96" i="14"/>
  <c r="AC96" i="14"/>
  <c r="AD96" i="14"/>
  <c r="AF96" i="14"/>
  <c r="AE96" i="14" s="1"/>
  <c r="AG96" i="14"/>
  <c r="AH96" i="14"/>
  <c r="AC97" i="14"/>
  <c r="AB97" i="14" s="1"/>
  <c r="AD97" i="14"/>
  <c r="AF97" i="14"/>
  <c r="AG97" i="14"/>
  <c r="AH97" i="14"/>
  <c r="AC98" i="14"/>
  <c r="AB98" i="14" s="1"/>
  <c r="AD98" i="14"/>
  <c r="AF98" i="14"/>
  <c r="AG98" i="14"/>
  <c r="AH98" i="14"/>
  <c r="AC99" i="14"/>
  <c r="AD99" i="14"/>
  <c r="AE99" i="14"/>
  <c r="AF99" i="14"/>
  <c r="AG99" i="14"/>
  <c r="AH99" i="14"/>
  <c r="AB100" i="14"/>
  <c r="AC100" i="14"/>
  <c r="AD100" i="14"/>
  <c r="AF100" i="14"/>
  <c r="AE100" i="14" s="1"/>
  <c r="AG100" i="14"/>
  <c r="AH100" i="14"/>
  <c r="AC101" i="14"/>
  <c r="AB101" i="14" s="1"/>
  <c r="AD101" i="14"/>
  <c r="AF101" i="14"/>
  <c r="AG101" i="14"/>
  <c r="AH101" i="14"/>
  <c r="AC102" i="14"/>
  <c r="AB102" i="14" s="1"/>
  <c r="AD102" i="14"/>
  <c r="AF102" i="14"/>
  <c r="AG102" i="14"/>
  <c r="AH102" i="14"/>
  <c r="AC103" i="14"/>
  <c r="AD103" i="14"/>
  <c r="AE103" i="14"/>
  <c r="AF103" i="14"/>
  <c r="AG103" i="14"/>
  <c r="AH103" i="14"/>
  <c r="AB104" i="14"/>
  <c r="AC104" i="14"/>
  <c r="AD104" i="14"/>
  <c r="AF104" i="14"/>
  <c r="AE104" i="14" s="1"/>
  <c r="AG104" i="14"/>
  <c r="AH104" i="14"/>
  <c r="AC105" i="14"/>
  <c r="AB105" i="14" s="1"/>
  <c r="AD105" i="14"/>
  <c r="AF105" i="14"/>
  <c r="AG105" i="14"/>
  <c r="AH105" i="14"/>
  <c r="AC106" i="14"/>
  <c r="AB106" i="14" s="1"/>
  <c r="AD106" i="14"/>
  <c r="AF106" i="14"/>
  <c r="AG106" i="14"/>
  <c r="AH106" i="14"/>
  <c r="AC107" i="14"/>
  <c r="AD107" i="14"/>
  <c r="AE107" i="14"/>
  <c r="AF107" i="14"/>
  <c r="AG107" i="14"/>
  <c r="AH107" i="14"/>
  <c r="AB108" i="14"/>
  <c r="AC108" i="14"/>
  <c r="AD108" i="14"/>
  <c r="AF108" i="14"/>
  <c r="AE108" i="14" s="1"/>
  <c r="AG108" i="14"/>
  <c r="AH108" i="14"/>
  <c r="AC109" i="14"/>
  <c r="AB109" i="14" s="1"/>
  <c r="AD109" i="14"/>
  <c r="AF109" i="14"/>
  <c r="AG109" i="14"/>
  <c r="AH109" i="14"/>
  <c r="AC110" i="14"/>
  <c r="AB110" i="14" s="1"/>
  <c r="AD110" i="14"/>
  <c r="AF110" i="14"/>
  <c r="AG110" i="14"/>
  <c r="AH110" i="14"/>
  <c r="AC111" i="14"/>
  <c r="AD111" i="14"/>
  <c r="AE111" i="14"/>
  <c r="AF111" i="14"/>
  <c r="AG111" i="14"/>
  <c r="AH111" i="14"/>
  <c r="AB112" i="14"/>
  <c r="AC112" i="14"/>
  <c r="AD112" i="14"/>
  <c r="AF112" i="14"/>
  <c r="AE112" i="14" s="1"/>
  <c r="AG112" i="14"/>
  <c r="AH112" i="14"/>
  <c r="AC113" i="14"/>
  <c r="AB113" i="14" s="1"/>
  <c r="AD113" i="14"/>
  <c r="AF113" i="14"/>
  <c r="AG113" i="14"/>
  <c r="AH113" i="14"/>
  <c r="AC114" i="14"/>
  <c r="AB114" i="14" s="1"/>
  <c r="AD114" i="14"/>
  <c r="AF114" i="14"/>
  <c r="AG114" i="14"/>
  <c r="AH114" i="14"/>
  <c r="AC115" i="14"/>
  <c r="AD115" i="14"/>
  <c r="AE115" i="14"/>
  <c r="AF115" i="14"/>
  <c r="AG115" i="14"/>
  <c r="AH115" i="14"/>
  <c r="AB116" i="14"/>
  <c r="AC116" i="14"/>
  <c r="AD116" i="14"/>
  <c r="AF116" i="14"/>
  <c r="AE116" i="14" s="1"/>
  <c r="AG116" i="14"/>
  <c r="AH116" i="14"/>
  <c r="AC117" i="14"/>
  <c r="AB117" i="14" s="1"/>
  <c r="AD117" i="14"/>
  <c r="AF117" i="14"/>
  <c r="AG117" i="14"/>
  <c r="AH117" i="14"/>
  <c r="AC118" i="14"/>
  <c r="AB118" i="14" s="1"/>
  <c r="AD118" i="14"/>
  <c r="AF118" i="14"/>
  <c r="AG118" i="14"/>
  <c r="AH118" i="14"/>
  <c r="AC119" i="14"/>
  <c r="AD119" i="14"/>
  <c r="AE119" i="14"/>
  <c r="AF119" i="14"/>
  <c r="AG119" i="14"/>
  <c r="AH119" i="14"/>
  <c r="AB120" i="14"/>
  <c r="AC120" i="14"/>
  <c r="AD120" i="14"/>
  <c r="AF120" i="14"/>
  <c r="AE120" i="14" s="1"/>
  <c r="AG120" i="14"/>
  <c r="AH120" i="14"/>
  <c r="AC121" i="14"/>
  <c r="AB121" i="14" s="1"/>
  <c r="AD121" i="14"/>
  <c r="AF121" i="14"/>
  <c r="AG121" i="14"/>
  <c r="AH121" i="14"/>
  <c r="AC122" i="14"/>
  <c r="AB122" i="14" s="1"/>
  <c r="AD122" i="14"/>
  <c r="AF122" i="14"/>
  <c r="AG122" i="14"/>
  <c r="AH122" i="14"/>
  <c r="AC123" i="14"/>
  <c r="AD123" i="14"/>
  <c r="AE123" i="14"/>
  <c r="AF123" i="14"/>
  <c r="AG123" i="14"/>
  <c r="AH123" i="14"/>
  <c r="AB124" i="14"/>
  <c r="AC124" i="14"/>
  <c r="AD124" i="14"/>
  <c r="AF124" i="14"/>
  <c r="AE124" i="14" s="1"/>
  <c r="AG124" i="14"/>
  <c r="AH124" i="14"/>
  <c r="AC125" i="14"/>
  <c r="AB125" i="14" s="1"/>
  <c r="AD125" i="14"/>
  <c r="AF125" i="14"/>
  <c r="AG125" i="14"/>
  <c r="AH125" i="14"/>
  <c r="AC126" i="14"/>
  <c r="AB126" i="14" s="1"/>
  <c r="AD126" i="14"/>
  <c r="AF126" i="14"/>
  <c r="AG126" i="14"/>
  <c r="AH126" i="14"/>
  <c r="AC127" i="14"/>
  <c r="AD127" i="14"/>
  <c r="AE127" i="14"/>
  <c r="AF127" i="14"/>
  <c r="AG127" i="14"/>
  <c r="AH127" i="14"/>
  <c r="AB128" i="14"/>
  <c r="AC128" i="14"/>
  <c r="AD128" i="14"/>
  <c r="AF128" i="14"/>
  <c r="AE128" i="14" s="1"/>
  <c r="AG128" i="14"/>
  <c r="AH128" i="14"/>
  <c r="AC129" i="14"/>
  <c r="AB129" i="14" s="1"/>
  <c r="AD129" i="14"/>
  <c r="AF129" i="14"/>
  <c r="AG129" i="14"/>
  <c r="AH129" i="14"/>
  <c r="AC130" i="14"/>
  <c r="AB130" i="14" s="1"/>
  <c r="AD130" i="14"/>
  <c r="AF130" i="14"/>
  <c r="AG130" i="14"/>
  <c r="AH130" i="14"/>
  <c r="AC131" i="14"/>
  <c r="AD131" i="14"/>
  <c r="AE131" i="14"/>
  <c r="AF131" i="14"/>
  <c r="AG131" i="14"/>
  <c r="AH131" i="14"/>
  <c r="AB132" i="14"/>
  <c r="AC132" i="14"/>
  <c r="AD132" i="14"/>
  <c r="AF132" i="14"/>
  <c r="AE132" i="14" s="1"/>
  <c r="AG132" i="14"/>
  <c r="AH132" i="14"/>
  <c r="AC133" i="14"/>
  <c r="AB133" i="14" s="1"/>
  <c r="AD133" i="14"/>
  <c r="AF133" i="14"/>
  <c r="AG133" i="14"/>
  <c r="AH133" i="14"/>
  <c r="AC134" i="14"/>
  <c r="AB134" i="14" s="1"/>
  <c r="AD134" i="14"/>
  <c r="AF134" i="14"/>
  <c r="AG134" i="14"/>
  <c r="AH134" i="14"/>
  <c r="AC135" i="14"/>
  <c r="AD135" i="14"/>
  <c r="AE135" i="14"/>
  <c r="AF135" i="14"/>
  <c r="AG135" i="14"/>
  <c r="AH135" i="14"/>
  <c r="AB136" i="14"/>
  <c r="AC136" i="14"/>
  <c r="AD136" i="14"/>
  <c r="AF136" i="14"/>
  <c r="AE136" i="14" s="1"/>
  <c r="AG136" i="14"/>
  <c r="AH136" i="14"/>
  <c r="AC137" i="14"/>
  <c r="AB137" i="14" s="1"/>
  <c r="AD137" i="14"/>
  <c r="AF137" i="14"/>
  <c r="AG137" i="14"/>
  <c r="AH137" i="14"/>
  <c r="AC138" i="14"/>
  <c r="AB138" i="14" s="1"/>
  <c r="AD138" i="14"/>
  <c r="AF138" i="14"/>
  <c r="AG138" i="14"/>
  <c r="AH138" i="14"/>
  <c r="AC139" i="14"/>
  <c r="AD139" i="14"/>
  <c r="AE139" i="14"/>
  <c r="AF139" i="14"/>
  <c r="AG139" i="14"/>
  <c r="AH139" i="14"/>
  <c r="AB140" i="14"/>
  <c r="AC140" i="14"/>
  <c r="AD140" i="14"/>
  <c r="AF140" i="14"/>
  <c r="AE140" i="14" s="1"/>
  <c r="AG140" i="14"/>
  <c r="AH140" i="14"/>
  <c r="AC141" i="14"/>
  <c r="AB141" i="14" s="1"/>
  <c r="AD141" i="14"/>
  <c r="AF141" i="14"/>
  <c r="AG141" i="14"/>
  <c r="AH141" i="14"/>
  <c r="AC142" i="14"/>
  <c r="AB142" i="14" s="1"/>
  <c r="AD142" i="14"/>
  <c r="AF142" i="14"/>
  <c r="AG142" i="14"/>
  <c r="AH142" i="14"/>
  <c r="AC143" i="14"/>
  <c r="AD143" i="14"/>
  <c r="AE143" i="14"/>
  <c r="AF143" i="14"/>
  <c r="AG143" i="14"/>
  <c r="AH143" i="14"/>
  <c r="AB144" i="14"/>
  <c r="AC144" i="14"/>
  <c r="AD144" i="14"/>
  <c r="AF144" i="14"/>
  <c r="AE144" i="14" s="1"/>
  <c r="AG144" i="14"/>
  <c r="AH144" i="14"/>
  <c r="AC145" i="14"/>
  <c r="AB145" i="14" s="1"/>
  <c r="AD145" i="14"/>
  <c r="AF145" i="14"/>
  <c r="AG145" i="14"/>
  <c r="AH145" i="14"/>
  <c r="AC146" i="14"/>
  <c r="AB146" i="14" s="1"/>
  <c r="AD146" i="14"/>
  <c r="AF146" i="14"/>
  <c r="AG146" i="14"/>
  <c r="AH146" i="14"/>
  <c r="AC147" i="14"/>
  <c r="AD147" i="14"/>
  <c r="AE147" i="14"/>
  <c r="AF147" i="14"/>
  <c r="AG147" i="14"/>
  <c r="AH147" i="14"/>
  <c r="AB148" i="14"/>
  <c r="AC148" i="14"/>
  <c r="AD148" i="14"/>
  <c r="AF148" i="14"/>
  <c r="AE148" i="14" s="1"/>
  <c r="AG148" i="14"/>
  <c r="AH148" i="14"/>
  <c r="AC149" i="14"/>
  <c r="AB149" i="14" s="1"/>
  <c r="AD149" i="14"/>
  <c r="AF149" i="14"/>
  <c r="AG149" i="14"/>
  <c r="AH149" i="14"/>
  <c r="AE6" i="14"/>
  <c r="AB6" i="14"/>
  <c r="AH6" i="14"/>
  <c r="AG6" i="14"/>
  <c r="AF6" i="14"/>
  <c r="AD6" i="14"/>
  <c r="AC6" i="14"/>
  <c r="AA1" i="48"/>
  <c r="X1" i="48"/>
  <c r="AB19" i="13"/>
  <c r="AC19" i="13"/>
  <c r="AD19" i="13"/>
  <c r="AE19" i="13"/>
  <c r="AF19" i="13"/>
  <c r="AG19" i="13"/>
  <c r="AA19" i="13"/>
  <c r="AB7" i="13"/>
  <c r="AA7" i="13" s="1"/>
  <c r="AC7" i="13"/>
  <c r="AD7" i="13"/>
  <c r="AE7" i="13"/>
  <c r="AF7" i="13"/>
  <c r="AG7" i="13"/>
  <c r="AA8" i="13"/>
  <c r="AB8" i="13"/>
  <c r="AC8" i="13"/>
  <c r="AE8" i="13"/>
  <c r="AD8" i="13" s="1"/>
  <c r="AF8" i="13"/>
  <c r="AG8" i="13"/>
  <c r="AB9" i="13"/>
  <c r="AA9" i="13" s="1"/>
  <c r="AC9" i="13"/>
  <c r="AE9" i="13"/>
  <c r="AD9" i="13" s="1"/>
  <c r="AF9" i="13"/>
  <c r="AG9" i="13"/>
  <c r="AB10" i="13"/>
  <c r="AA10" i="13" s="1"/>
  <c r="AC10" i="13"/>
  <c r="AE10" i="13"/>
  <c r="AF10" i="13"/>
  <c r="AD10" i="13" s="1"/>
  <c r="AG10" i="13"/>
  <c r="AB11" i="13"/>
  <c r="AC11" i="13"/>
  <c r="AA11" i="13" s="1"/>
  <c r="AD11" i="13"/>
  <c r="AE11" i="13"/>
  <c r="AF11" i="13"/>
  <c r="AG11" i="13"/>
  <c r="AA12" i="13"/>
  <c r="AB12" i="13"/>
  <c r="AC12" i="13"/>
  <c r="AE12" i="13"/>
  <c r="AD12" i="13" s="1"/>
  <c r="AF12" i="13"/>
  <c r="AG12" i="13"/>
  <c r="AB13" i="13"/>
  <c r="AA13" i="13" s="1"/>
  <c r="AC13" i="13"/>
  <c r="AE13" i="13"/>
  <c r="AD13" i="13" s="1"/>
  <c r="AF13" i="13"/>
  <c r="AG13" i="13"/>
  <c r="AB14" i="13"/>
  <c r="AA14" i="13" s="1"/>
  <c r="AC14" i="13"/>
  <c r="AE14" i="13"/>
  <c r="AD14" i="13" s="1"/>
  <c r="AF14" i="13"/>
  <c r="AG14" i="13"/>
  <c r="AB15" i="13"/>
  <c r="AA15" i="13" s="1"/>
  <c r="AC15" i="13"/>
  <c r="AD15" i="13"/>
  <c r="AE15" i="13"/>
  <c r="AF15" i="13"/>
  <c r="AG15" i="13"/>
  <c r="AA16" i="13"/>
  <c r="AB16" i="13"/>
  <c r="AC16" i="13"/>
  <c r="AE16" i="13"/>
  <c r="AD16" i="13" s="1"/>
  <c r="AF16" i="13"/>
  <c r="AG16" i="13"/>
  <c r="AB17" i="13"/>
  <c r="AA17" i="13" s="1"/>
  <c r="AC17" i="13"/>
  <c r="AE17" i="13"/>
  <c r="AD17" i="13" s="1"/>
  <c r="AF17" i="13"/>
  <c r="AG17" i="13"/>
  <c r="AB18" i="13"/>
  <c r="AA18" i="13" s="1"/>
  <c r="AC18" i="13"/>
  <c r="AE18" i="13"/>
  <c r="AD18" i="13" s="1"/>
  <c r="AF18" i="13"/>
  <c r="AG18" i="13"/>
  <c r="AD6" i="13"/>
  <c r="AA6" i="13"/>
  <c r="AG6" i="13"/>
  <c r="AF6" i="13"/>
  <c r="AE6" i="13"/>
  <c r="AC6" i="13"/>
  <c r="AB6" i="13"/>
  <c r="AB24" i="12"/>
  <c r="AC24" i="12"/>
  <c r="AD24" i="12"/>
  <c r="AE24" i="12"/>
  <c r="AF24" i="12"/>
  <c r="AG24" i="12"/>
  <c r="AA24" i="12"/>
  <c r="AB7" i="12"/>
  <c r="AA7" i="12" s="1"/>
  <c r="AC7" i="12"/>
  <c r="AD7" i="12"/>
  <c r="AE7" i="12"/>
  <c r="AF7" i="12"/>
  <c r="AG7" i="12"/>
  <c r="AA8" i="12"/>
  <c r="AB8" i="12"/>
  <c r="AC8" i="12"/>
  <c r="AE8" i="12"/>
  <c r="AD8" i="12" s="1"/>
  <c r="AF8" i="12"/>
  <c r="AG8" i="12"/>
  <c r="AB9" i="12"/>
  <c r="AA9" i="12" s="1"/>
  <c r="AC9" i="12"/>
  <c r="AE9" i="12"/>
  <c r="AD9" i="12" s="1"/>
  <c r="AF9" i="12"/>
  <c r="AG9" i="12"/>
  <c r="AB10" i="12"/>
  <c r="AA10" i="12" s="1"/>
  <c r="AC10" i="12"/>
  <c r="AE10" i="12"/>
  <c r="AD10" i="12" s="1"/>
  <c r="AF10" i="12"/>
  <c r="AG10" i="12"/>
  <c r="AB11" i="12"/>
  <c r="AA11" i="12" s="1"/>
  <c r="AC11" i="12"/>
  <c r="AD11" i="12"/>
  <c r="AE11" i="12"/>
  <c r="AF11" i="12"/>
  <c r="AG11" i="12"/>
  <c r="AA12" i="12"/>
  <c r="AB12" i="12"/>
  <c r="AC12" i="12"/>
  <c r="AE12" i="12"/>
  <c r="AD12" i="12" s="1"/>
  <c r="AF12" i="12"/>
  <c r="AG12" i="12"/>
  <c r="AB13" i="12"/>
  <c r="AA13" i="12" s="1"/>
  <c r="AC13" i="12"/>
  <c r="AE13" i="12"/>
  <c r="AD13" i="12" s="1"/>
  <c r="AF13" i="12"/>
  <c r="AG13" i="12"/>
  <c r="AB14" i="12"/>
  <c r="AA14" i="12" s="1"/>
  <c r="AC14" i="12"/>
  <c r="AE14" i="12"/>
  <c r="AD14" i="12" s="1"/>
  <c r="AF14" i="12"/>
  <c r="AG14" i="12"/>
  <c r="AB15" i="12"/>
  <c r="AA15" i="12" s="1"/>
  <c r="AC15" i="12"/>
  <c r="AD15" i="12"/>
  <c r="AE15" i="12"/>
  <c r="AF15" i="12"/>
  <c r="AG15" i="12"/>
  <c r="AA16" i="12"/>
  <c r="AB16" i="12"/>
  <c r="AC16" i="12"/>
  <c r="AE16" i="12"/>
  <c r="AD16" i="12" s="1"/>
  <c r="AF16" i="12"/>
  <c r="AG16" i="12"/>
  <c r="AB17" i="12"/>
  <c r="AA17" i="12" s="1"/>
  <c r="AC17" i="12"/>
  <c r="AE17" i="12"/>
  <c r="AD17" i="12" s="1"/>
  <c r="AF17" i="12"/>
  <c r="AG17" i="12"/>
  <c r="AB18" i="12"/>
  <c r="AA18" i="12" s="1"/>
  <c r="AC18" i="12"/>
  <c r="AE18" i="12"/>
  <c r="AF18" i="12"/>
  <c r="AD18" i="12" s="1"/>
  <c r="AG18" i="12"/>
  <c r="AB19" i="12"/>
  <c r="AC19" i="12"/>
  <c r="AA19" i="12" s="1"/>
  <c r="AD19" i="12"/>
  <c r="AE19" i="12"/>
  <c r="AF19" i="12"/>
  <c r="AG19" i="12"/>
  <c r="AA20" i="12"/>
  <c r="AB20" i="12"/>
  <c r="AC20" i="12"/>
  <c r="AE20" i="12"/>
  <c r="AD20" i="12" s="1"/>
  <c r="AF20" i="12"/>
  <c r="AG20" i="12"/>
  <c r="AB21" i="12"/>
  <c r="AA21" i="12" s="1"/>
  <c r="AC21" i="12"/>
  <c r="AE21" i="12"/>
  <c r="AD21" i="12" s="1"/>
  <c r="AF21" i="12"/>
  <c r="AG21" i="12"/>
  <c r="AB22" i="12"/>
  <c r="AA22" i="12" s="1"/>
  <c r="AC22" i="12"/>
  <c r="AE22" i="12"/>
  <c r="AF22" i="12"/>
  <c r="AD22" i="12" s="1"/>
  <c r="AG22" i="12"/>
  <c r="AB23" i="12"/>
  <c r="AC23" i="12"/>
  <c r="AA23" i="12" s="1"/>
  <c r="AD23" i="12"/>
  <c r="AE23" i="12"/>
  <c r="AF23" i="12"/>
  <c r="AG23" i="12"/>
  <c r="AD6" i="12"/>
  <c r="AA6" i="12"/>
  <c r="AG6" i="12"/>
  <c r="AF6" i="12"/>
  <c r="AE6" i="12"/>
  <c r="AC6" i="12"/>
  <c r="AB6" i="12"/>
  <c r="AB18" i="11"/>
  <c r="AC18" i="11"/>
  <c r="AD18" i="11"/>
  <c r="AE18" i="11"/>
  <c r="AF18" i="11"/>
  <c r="AG18" i="11"/>
  <c r="AA18" i="11"/>
  <c r="AB7" i="11"/>
  <c r="AA7" i="11" s="1"/>
  <c r="AC7" i="11"/>
  <c r="AD7" i="11"/>
  <c r="AE7" i="11"/>
  <c r="AF7" i="11"/>
  <c r="AG7" i="11"/>
  <c r="AA8" i="11"/>
  <c r="AB8" i="11"/>
  <c r="AC8" i="11"/>
  <c r="AE8" i="11"/>
  <c r="AD8" i="11" s="1"/>
  <c r="AF8" i="11"/>
  <c r="AG8" i="11"/>
  <c r="AB9" i="11"/>
  <c r="AA9" i="11" s="1"/>
  <c r="AC9" i="11"/>
  <c r="AE9" i="11"/>
  <c r="AD9" i="11" s="1"/>
  <c r="AF9" i="11"/>
  <c r="AG9" i="11"/>
  <c r="AB10" i="11"/>
  <c r="AA10" i="11" s="1"/>
  <c r="AC10" i="11"/>
  <c r="AE10" i="11"/>
  <c r="AD10" i="11" s="1"/>
  <c r="AF10" i="11"/>
  <c r="AG10" i="11"/>
  <c r="AB11" i="11"/>
  <c r="AA11" i="11" s="1"/>
  <c r="AC11" i="11"/>
  <c r="AD11" i="11"/>
  <c r="AE11" i="11"/>
  <c r="AF11" i="11"/>
  <c r="AG11" i="11"/>
  <c r="AA12" i="11"/>
  <c r="AB12" i="11"/>
  <c r="AC12" i="11"/>
  <c r="AE12" i="11"/>
  <c r="AD12" i="11" s="1"/>
  <c r="AF12" i="11"/>
  <c r="AG12" i="11"/>
  <c r="AB13" i="11"/>
  <c r="AA13" i="11" s="1"/>
  <c r="AC13" i="11"/>
  <c r="AE13" i="11"/>
  <c r="AF13" i="11"/>
  <c r="AD13" i="11" s="1"/>
  <c r="AG13" i="11"/>
  <c r="AB14" i="11"/>
  <c r="AC14" i="11"/>
  <c r="AA14" i="11" s="1"/>
  <c r="AE14" i="11"/>
  <c r="AD14" i="11" s="1"/>
  <c r="AF14" i="11"/>
  <c r="AG14" i="11"/>
  <c r="AB15" i="11"/>
  <c r="AA15" i="11" s="1"/>
  <c r="AC15" i="11"/>
  <c r="AD15" i="11"/>
  <c r="AE15" i="11"/>
  <c r="AF15" i="11"/>
  <c r="AG15" i="11"/>
  <c r="AA16" i="11"/>
  <c r="AB16" i="11"/>
  <c r="AC16" i="11"/>
  <c r="AE16" i="11"/>
  <c r="AD16" i="11" s="1"/>
  <c r="AF16" i="11"/>
  <c r="AG16" i="11"/>
  <c r="AB17" i="11"/>
  <c r="AA17" i="11" s="1"/>
  <c r="AC17" i="11"/>
  <c r="AE17" i="11"/>
  <c r="AF17" i="11"/>
  <c r="AD17" i="11" s="1"/>
  <c r="AG17" i="11"/>
  <c r="AD6" i="11"/>
  <c r="AA6" i="11"/>
  <c r="AG6" i="11"/>
  <c r="AF6" i="11"/>
  <c r="AE6" i="11"/>
  <c r="AC6" i="11"/>
  <c r="AB6" i="11"/>
  <c r="AB74" i="10"/>
  <c r="AC74" i="10"/>
  <c r="AD74" i="10"/>
  <c r="AE74" i="10"/>
  <c r="AF74" i="10"/>
  <c r="AG74" i="10"/>
  <c r="AA74" i="10"/>
  <c r="AB7" i="10"/>
  <c r="AA7" i="10" s="1"/>
  <c r="AC7" i="10"/>
  <c r="AD7" i="10"/>
  <c r="AE7" i="10"/>
  <c r="AF7" i="10"/>
  <c r="AG7" i="10"/>
  <c r="AA8" i="10"/>
  <c r="AB8" i="10"/>
  <c r="AC8" i="10"/>
  <c r="AE8" i="10"/>
  <c r="AD8" i="10" s="1"/>
  <c r="AF8" i="10"/>
  <c r="AG8" i="10"/>
  <c r="AB9" i="10"/>
  <c r="AA9" i="10" s="1"/>
  <c r="AC9" i="10"/>
  <c r="AE9" i="10"/>
  <c r="AD9" i="10" s="1"/>
  <c r="AF9" i="10"/>
  <c r="AG9" i="10"/>
  <c r="AB10" i="10"/>
  <c r="AA10" i="10" s="1"/>
  <c r="AC10" i="10"/>
  <c r="AE10" i="10"/>
  <c r="AD10" i="10" s="1"/>
  <c r="AF10" i="10"/>
  <c r="AG10" i="10"/>
  <c r="AB11" i="10"/>
  <c r="AA11" i="10" s="1"/>
  <c r="AC11" i="10"/>
  <c r="AD11" i="10"/>
  <c r="AE11" i="10"/>
  <c r="AF11" i="10"/>
  <c r="AG11" i="10"/>
  <c r="AA12" i="10"/>
  <c r="AB12" i="10"/>
  <c r="AC12" i="10"/>
  <c r="AE12" i="10"/>
  <c r="AD12" i="10" s="1"/>
  <c r="AF12" i="10"/>
  <c r="AG12" i="10"/>
  <c r="AB13" i="10"/>
  <c r="AA13" i="10" s="1"/>
  <c r="AC13" i="10"/>
  <c r="AE13" i="10"/>
  <c r="AD13" i="10" s="1"/>
  <c r="AF13" i="10"/>
  <c r="AG13" i="10"/>
  <c r="AB14" i="10"/>
  <c r="AA14" i="10" s="1"/>
  <c r="AC14" i="10"/>
  <c r="AE14" i="10"/>
  <c r="AD14" i="10" s="1"/>
  <c r="AF14" i="10"/>
  <c r="AG14" i="10"/>
  <c r="AB15" i="10"/>
  <c r="AA15" i="10" s="1"/>
  <c r="AC15" i="10"/>
  <c r="AD15" i="10"/>
  <c r="AE15" i="10"/>
  <c r="AF15" i="10"/>
  <c r="AG15" i="10"/>
  <c r="AA16" i="10"/>
  <c r="AB16" i="10"/>
  <c r="AC16" i="10"/>
  <c r="AE16" i="10"/>
  <c r="AD16" i="10" s="1"/>
  <c r="AF16" i="10"/>
  <c r="AG16" i="10"/>
  <c r="AB17" i="10"/>
  <c r="AA17" i="10" s="1"/>
  <c r="AC17" i="10"/>
  <c r="AE17" i="10"/>
  <c r="AD17" i="10" s="1"/>
  <c r="AF17" i="10"/>
  <c r="AG17" i="10"/>
  <c r="AB18" i="10"/>
  <c r="AA18" i="10" s="1"/>
  <c r="AC18" i="10"/>
  <c r="AE18" i="10"/>
  <c r="AD18" i="10" s="1"/>
  <c r="AF18" i="10"/>
  <c r="AG18" i="10"/>
  <c r="AB19" i="10"/>
  <c r="AA19" i="10" s="1"/>
  <c r="AC19" i="10"/>
  <c r="AD19" i="10"/>
  <c r="AE19" i="10"/>
  <c r="AF19" i="10"/>
  <c r="AG19" i="10"/>
  <c r="AA20" i="10"/>
  <c r="AB20" i="10"/>
  <c r="AC20" i="10"/>
  <c r="AE20" i="10"/>
  <c r="AD20" i="10" s="1"/>
  <c r="AF20" i="10"/>
  <c r="AG20" i="10"/>
  <c r="AB21" i="10"/>
  <c r="AA21" i="10" s="1"/>
  <c r="AC21" i="10"/>
  <c r="AE21" i="10"/>
  <c r="AD21" i="10" s="1"/>
  <c r="AF21" i="10"/>
  <c r="AG21" i="10"/>
  <c r="AB22" i="10"/>
  <c r="AA22" i="10" s="1"/>
  <c r="AC22" i="10"/>
  <c r="AE22" i="10"/>
  <c r="AD22" i="10" s="1"/>
  <c r="AF22" i="10"/>
  <c r="AG22" i="10"/>
  <c r="AB23" i="10"/>
  <c r="AA23" i="10" s="1"/>
  <c r="AC23" i="10"/>
  <c r="AD23" i="10"/>
  <c r="AE23" i="10"/>
  <c r="AF23" i="10"/>
  <c r="AG23" i="10"/>
  <c r="AA24" i="10"/>
  <c r="AB24" i="10"/>
  <c r="AC24" i="10"/>
  <c r="AE24" i="10"/>
  <c r="AD24" i="10" s="1"/>
  <c r="AF24" i="10"/>
  <c r="AG24" i="10"/>
  <c r="AB25" i="10"/>
  <c r="AA25" i="10" s="1"/>
  <c r="AC25" i="10"/>
  <c r="AE25" i="10"/>
  <c r="AD25" i="10" s="1"/>
  <c r="AF25" i="10"/>
  <c r="AG25" i="10"/>
  <c r="AB26" i="10"/>
  <c r="AA26" i="10" s="1"/>
  <c r="AC26" i="10"/>
  <c r="AE26" i="10"/>
  <c r="AD26" i="10" s="1"/>
  <c r="AF26" i="10"/>
  <c r="AG26" i="10"/>
  <c r="AB27" i="10"/>
  <c r="AA27" i="10" s="1"/>
  <c r="AC27" i="10"/>
  <c r="AD27" i="10"/>
  <c r="AE27" i="10"/>
  <c r="AF27" i="10"/>
  <c r="AG27" i="10"/>
  <c r="AA28" i="10"/>
  <c r="AB28" i="10"/>
  <c r="AC28" i="10"/>
  <c r="AE28" i="10"/>
  <c r="AD28" i="10" s="1"/>
  <c r="AF28" i="10"/>
  <c r="AG28" i="10"/>
  <c r="AB29" i="10"/>
  <c r="AA29" i="10" s="1"/>
  <c r="AC29" i="10"/>
  <c r="AE29" i="10"/>
  <c r="AD29" i="10" s="1"/>
  <c r="AF29" i="10"/>
  <c r="AG29" i="10"/>
  <c r="AB30" i="10"/>
  <c r="AA30" i="10" s="1"/>
  <c r="AC30" i="10"/>
  <c r="AE30" i="10"/>
  <c r="AD30" i="10" s="1"/>
  <c r="AF30" i="10"/>
  <c r="AG30" i="10"/>
  <c r="AB31" i="10"/>
  <c r="AA31" i="10" s="1"/>
  <c r="AC31" i="10"/>
  <c r="AD31" i="10"/>
  <c r="AE31" i="10"/>
  <c r="AF31" i="10"/>
  <c r="AG31" i="10"/>
  <c r="AA32" i="10"/>
  <c r="AB32" i="10"/>
  <c r="AC32" i="10"/>
  <c r="AE32" i="10"/>
  <c r="AD32" i="10" s="1"/>
  <c r="AF32" i="10"/>
  <c r="AG32" i="10"/>
  <c r="AB33" i="10"/>
  <c r="AA33" i="10" s="1"/>
  <c r="AC33" i="10"/>
  <c r="AE33" i="10"/>
  <c r="AF33" i="10"/>
  <c r="AD33" i="10" s="1"/>
  <c r="AG33" i="10"/>
  <c r="AB34" i="10"/>
  <c r="AC34" i="10"/>
  <c r="AA34" i="10" s="1"/>
  <c r="AE34" i="10"/>
  <c r="AD34" i="10" s="1"/>
  <c r="AF34" i="10"/>
  <c r="AG34" i="10"/>
  <c r="AB35" i="10"/>
  <c r="AA35" i="10" s="1"/>
  <c r="AC35" i="10"/>
  <c r="AD35" i="10"/>
  <c r="AE35" i="10"/>
  <c r="AF35" i="10"/>
  <c r="AG35" i="10"/>
  <c r="AA36" i="10"/>
  <c r="AB36" i="10"/>
  <c r="AC36" i="10"/>
  <c r="AE36" i="10"/>
  <c r="AD36" i="10" s="1"/>
  <c r="AF36" i="10"/>
  <c r="AG36" i="10"/>
  <c r="AB37" i="10"/>
  <c r="AA37" i="10" s="1"/>
  <c r="AC37" i="10"/>
  <c r="AE37" i="10"/>
  <c r="AF37" i="10"/>
  <c r="AD37" i="10" s="1"/>
  <c r="AG37" i="10"/>
  <c r="AB38" i="10"/>
  <c r="AC38" i="10"/>
  <c r="AA38" i="10" s="1"/>
  <c r="AE38" i="10"/>
  <c r="AD38" i="10" s="1"/>
  <c r="AF38" i="10"/>
  <c r="AG38" i="10"/>
  <c r="AB39" i="10"/>
  <c r="AA39" i="10" s="1"/>
  <c r="AC39" i="10"/>
  <c r="AD39" i="10"/>
  <c r="AE39" i="10"/>
  <c r="AF39" i="10"/>
  <c r="AG39" i="10"/>
  <c r="AA40" i="10"/>
  <c r="AB40" i="10"/>
  <c r="AC40" i="10"/>
  <c r="AE40" i="10"/>
  <c r="AD40" i="10" s="1"/>
  <c r="AF40" i="10"/>
  <c r="AG40" i="10"/>
  <c r="AB41" i="10"/>
  <c r="AA41" i="10" s="1"/>
  <c r="AC41" i="10"/>
  <c r="AE41" i="10"/>
  <c r="AF41" i="10"/>
  <c r="AD41" i="10" s="1"/>
  <c r="AG41" i="10"/>
  <c r="AB42" i="10"/>
  <c r="AC42" i="10"/>
  <c r="AA42" i="10" s="1"/>
  <c r="AE42" i="10"/>
  <c r="AD42" i="10" s="1"/>
  <c r="AF42" i="10"/>
  <c r="AG42" i="10"/>
  <c r="AB43" i="10"/>
  <c r="AA43" i="10" s="1"/>
  <c r="AC43" i="10"/>
  <c r="AD43" i="10"/>
  <c r="AE43" i="10"/>
  <c r="AF43" i="10"/>
  <c r="AG43" i="10"/>
  <c r="AA44" i="10"/>
  <c r="AB44" i="10"/>
  <c r="AC44" i="10"/>
  <c r="AE44" i="10"/>
  <c r="AD44" i="10" s="1"/>
  <c r="AF44" i="10"/>
  <c r="AG44" i="10"/>
  <c r="AB45" i="10"/>
  <c r="AA45" i="10" s="1"/>
  <c r="AC45" i="10"/>
  <c r="AE45" i="10"/>
  <c r="AF45" i="10"/>
  <c r="AD45" i="10" s="1"/>
  <c r="AG45" i="10"/>
  <c r="AB46" i="10"/>
  <c r="AC46" i="10"/>
  <c r="AA46" i="10" s="1"/>
  <c r="AE46" i="10"/>
  <c r="AD46" i="10" s="1"/>
  <c r="AF46" i="10"/>
  <c r="AG46" i="10"/>
  <c r="AB47" i="10"/>
  <c r="AA47" i="10" s="1"/>
  <c r="AC47" i="10"/>
  <c r="AD47" i="10"/>
  <c r="AE47" i="10"/>
  <c r="AF47" i="10"/>
  <c r="AG47" i="10"/>
  <c r="AA48" i="10"/>
  <c r="AB48" i="10"/>
  <c r="AC48" i="10"/>
  <c r="AE48" i="10"/>
  <c r="AD48" i="10" s="1"/>
  <c r="AF48" i="10"/>
  <c r="AG48" i="10"/>
  <c r="AB49" i="10"/>
  <c r="AA49" i="10" s="1"/>
  <c r="AC49" i="10"/>
  <c r="AE49" i="10"/>
  <c r="AF49" i="10"/>
  <c r="AD49" i="10" s="1"/>
  <c r="AG49" i="10"/>
  <c r="AB50" i="10"/>
  <c r="AC50" i="10"/>
  <c r="AA50" i="10" s="1"/>
  <c r="AE50" i="10"/>
  <c r="AD50" i="10" s="1"/>
  <c r="AF50" i="10"/>
  <c r="AG50" i="10"/>
  <c r="AB51" i="10"/>
  <c r="AA51" i="10" s="1"/>
  <c r="AC51" i="10"/>
  <c r="AD51" i="10"/>
  <c r="AE51" i="10"/>
  <c r="AF51" i="10"/>
  <c r="AG51" i="10"/>
  <c r="AA52" i="10"/>
  <c r="AB52" i="10"/>
  <c r="AC52" i="10"/>
  <c r="AE52" i="10"/>
  <c r="AD52" i="10" s="1"/>
  <c r="AF52" i="10"/>
  <c r="AG52" i="10"/>
  <c r="AB53" i="10"/>
  <c r="AA53" i="10" s="1"/>
  <c r="AC53" i="10"/>
  <c r="AE53" i="10"/>
  <c r="AF53" i="10"/>
  <c r="AD53" i="10" s="1"/>
  <c r="AG53" i="10"/>
  <c r="AB54" i="10"/>
  <c r="AC54" i="10"/>
  <c r="AA54" i="10" s="1"/>
  <c r="AE54" i="10"/>
  <c r="AD54" i="10" s="1"/>
  <c r="AF54" i="10"/>
  <c r="AG54" i="10"/>
  <c r="AB55" i="10"/>
  <c r="AA55" i="10" s="1"/>
  <c r="AC55" i="10"/>
  <c r="AD55" i="10"/>
  <c r="AE55" i="10"/>
  <c r="AF55" i="10"/>
  <c r="AG55" i="10"/>
  <c r="AA56" i="10"/>
  <c r="AB56" i="10"/>
  <c r="AC56" i="10"/>
  <c r="AE56" i="10"/>
  <c r="AD56" i="10" s="1"/>
  <c r="AF56" i="10"/>
  <c r="AG56" i="10"/>
  <c r="AB57" i="10"/>
  <c r="AA57" i="10" s="1"/>
  <c r="AC57" i="10"/>
  <c r="AE57" i="10"/>
  <c r="AF57" i="10"/>
  <c r="AD57" i="10" s="1"/>
  <c r="AG57" i="10"/>
  <c r="AB58" i="10"/>
  <c r="AC58" i="10"/>
  <c r="AA58" i="10" s="1"/>
  <c r="AE58" i="10"/>
  <c r="AD58" i="10" s="1"/>
  <c r="AF58" i="10"/>
  <c r="AG58" i="10"/>
  <c r="AB59" i="10"/>
  <c r="AA59" i="10" s="1"/>
  <c r="AC59" i="10"/>
  <c r="AD59" i="10"/>
  <c r="AE59" i="10"/>
  <c r="AF59" i="10"/>
  <c r="AG59" i="10"/>
  <c r="AA60" i="10"/>
  <c r="AB60" i="10"/>
  <c r="AC60" i="10"/>
  <c r="AE60" i="10"/>
  <c r="AD60" i="10" s="1"/>
  <c r="AF60" i="10"/>
  <c r="AG60" i="10"/>
  <c r="AB61" i="10"/>
  <c r="AA61" i="10" s="1"/>
  <c r="AC61" i="10"/>
  <c r="AE61" i="10"/>
  <c r="AF61" i="10"/>
  <c r="AD61" i="10" s="1"/>
  <c r="AG61" i="10"/>
  <c r="AB62" i="10"/>
  <c r="AC62" i="10"/>
  <c r="AA62" i="10" s="1"/>
  <c r="AE62" i="10"/>
  <c r="AD62" i="10" s="1"/>
  <c r="AF62" i="10"/>
  <c r="AG62" i="10"/>
  <c r="AB63" i="10"/>
  <c r="AA63" i="10" s="1"/>
  <c r="AC63" i="10"/>
  <c r="AD63" i="10"/>
  <c r="AE63" i="10"/>
  <c r="AF63" i="10"/>
  <c r="AG63" i="10"/>
  <c r="AA64" i="10"/>
  <c r="AB64" i="10"/>
  <c r="AC64" i="10"/>
  <c r="AE64" i="10"/>
  <c r="AD64" i="10" s="1"/>
  <c r="AF64" i="10"/>
  <c r="AG64" i="10"/>
  <c r="AB65" i="10"/>
  <c r="AA65" i="10" s="1"/>
  <c r="AC65" i="10"/>
  <c r="AE65" i="10"/>
  <c r="AF65" i="10"/>
  <c r="AD65" i="10" s="1"/>
  <c r="AG65" i="10"/>
  <c r="AB66" i="10"/>
  <c r="AC66" i="10"/>
  <c r="AA66" i="10" s="1"/>
  <c r="AE66" i="10"/>
  <c r="AD66" i="10" s="1"/>
  <c r="AF66" i="10"/>
  <c r="AG66" i="10"/>
  <c r="AB67" i="10"/>
  <c r="AA67" i="10" s="1"/>
  <c r="AC67" i="10"/>
  <c r="AD67" i="10"/>
  <c r="AE67" i="10"/>
  <c r="AF67" i="10"/>
  <c r="AG67" i="10"/>
  <c r="AA68" i="10"/>
  <c r="AB68" i="10"/>
  <c r="AC68" i="10"/>
  <c r="AE68" i="10"/>
  <c r="AD68" i="10" s="1"/>
  <c r="AF68" i="10"/>
  <c r="AG68" i="10"/>
  <c r="AB69" i="10"/>
  <c r="AA69" i="10" s="1"/>
  <c r="AC69" i="10"/>
  <c r="AE69" i="10"/>
  <c r="AF69" i="10"/>
  <c r="AD69" i="10" s="1"/>
  <c r="AG69" i="10"/>
  <c r="AB70" i="10"/>
  <c r="AC70" i="10"/>
  <c r="AA70" i="10" s="1"/>
  <c r="AE70" i="10"/>
  <c r="AD70" i="10" s="1"/>
  <c r="AF70" i="10"/>
  <c r="AG70" i="10"/>
  <c r="AB71" i="10"/>
  <c r="AA71" i="10" s="1"/>
  <c r="AC71" i="10"/>
  <c r="AD71" i="10"/>
  <c r="AE71" i="10"/>
  <c r="AF71" i="10"/>
  <c r="AG71" i="10"/>
  <c r="AA72" i="10"/>
  <c r="AB72" i="10"/>
  <c r="AC72" i="10"/>
  <c r="AE72" i="10"/>
  <c r="AD72" i="10" s="1"/>
  <c r="AF72" i="10"/>
  <c r="AG72" i="10"/>
  <c r="AB73" i="10"/>
  <c r="AA73" i="10" s="1"/>
  <c r="AC73" i="10"/>
  <c r="AE73" i="10"/>
  <c r="AF73" i="10"/>
  <c r="AD73" i="10" s="1"/>
  <c r="AG73" i="10"/>
  <c r="AD6" i="10"/>
  <c r="AA6" i="10"/>
  <c r="AG6" i="10"/>
  <c r="AF6" i="10"/>
  <c r="AE6" i="10"/>
  <c r="AC6" i="10"/>
  <c r="AB6" i="10"/>
  <c r="AD6" i="9"/>
  <c r="AB18" i="8"/>
  <c r="AC18" i="8"/>
  <c r="AD18" i="8"/>
  <c r="AE18" i="8"/>
  <c r="AF18" i="8"/>
  <c r="AG18" i="8"/>
  <c r="AA18" i="8"/>
  <c r="AB7" i="8"/>
  <c r="AA7" i="8" s="1"/>
  <c r="AC7" i="8"/>
  <c r="AD7" i="8"/>
  <c r="AE7" i="8"/>
  <c r="AF7" i="8"/>
  <c r="AG7" i="8"/>
  <c r="AA8" i="8"/>
  <c r="AB8" i="8"/>
  <c r="AC8" i="8"/>
  <c r="AE8" i="8"/>
  <c r="AD8" i="8" s="1"/>
  <c r="AF8" i="8"/>
  <c r="AG8" i="8"/>
  <c r="AB9" i="8"/>
  <c r="AA9" i="8" s="1"/>
  <c r="AC9" i="8"/>
  <c r="AE9" i="8"/>
  <c r="AF9" i="8"/>
  <c r="AD9" i="8" s="1"/>
  <c r="AG9" i="8"/>
  <c r="AB10" i="8"/>
  <c r="AC10" i="8"/>
  <c r="AA10" i="8" s="1"/>
  <c r="AE10" i="8"/>
  <c r="AD10" i="8" s="1"/>
  <c r="AF10" i="8"/>
  <c r="AG10" i="8"/>
  <c r="AB11" i="8"/>
  <c r="AA11" i="8" s="1"/>
  <c r="AC11" i="8"/>
  <c r="AD11" i="8"/>
  <c r="AE11" i="8"/>
  <c r="AF11" i="8"/>
  <c r="AG11" i="8"/>
  <c r="AA12" i="8"/>
  <c r="AB12" i="8"/>
  <c r="AC12" i="8"/>
  <c r="AE12" i="8"/>
  <c r="AD12" i="8" s="1"/>
  <c r="AF12" i="8"/>
  <c r="AG12" i="8"/>
  <c r="AB13" i="8"/>
  <c r="AA13" i="8" s="1"/>
  <c r="AC13" i="8"/>
  <c r="AE13" i="8"/>
  <c r="AF13" i="8"/>
  <c r="AD13" i="8" s="1"/>
  <c r="AG13" i="8"/>
  <c r="AB14" i="8"/>
  <c r="AC14" i="8"/>
  <c r="AA14" i="8" s="1"/>
  <c r="AE14" i="8"/>
  <c r="AD14" i="8" s="1"/>
  <c r="AF14" i="8"/>
  <c r="AG14" i="8"/>
  <c r="AB15" i="8"/>
  <c r="AA15" i="8" s="1"/>
  <c r="AC15" i="8"/>
  <c r="AD15" i="8"/>
  <c r="AE15" i="8"/>
  <c r="AF15" i="8"/>
  <c r="AG15" i="8"/>
  <c r="AA16" i="8"/>
  <c r="AB16" i="8"/>
  <c r="AC16" i="8"/>
  <c r="AE16" i="8"/>
  <c r="AD16" i="8" s="1"/>
  <c r="AF16" i="8"/>
  <c r="AG16" i="8"/>
  <c r="AB17" i="8"/>
  <c r="AA17" i="8" s="1"/>
  <c r="AC17" i="8"/>
  <c r="AE17" i="8"/>
  <c r="AF17" i="8"/>
  <c r="AD17" i="8" s="1"/>
  <c r="AG17" i="8"/>
  <c r="AD6" i="8"/>
  <c r="AA6" i="8"/>
  <c r="AG6" i="8"/>
  <c r="AF6" i="8"/>
  <c r="AE6" i="8"/>
  <c r="AC6" i="8"/>
  <c r="AB6" i="8"/>
  <c r="AB17" i="7"/>
  <c r="AC17" i="7"/>
  <c r="AD17" i="7"/>
  <c r="AE17" i="7"/>
  <c r="AF17" i="7"/>
  <c r="AG17" i="7"/>
  <c r="AA17" i="7"/>
  <c r="AB7" i="7"/>
  <c r="AA7" i="7" s="1"/>
  <c r="AC7" i="7"/>
  <c r="AD7" i="7"/>
  <c r="AE7" i="7"/>
  <c r="AF7" i="7"/>
  <c r="AG7" i="7"/>
  <c r="AA8" i="7"/>
  <c r="AB8" i="7"/>
  <c r="AC8" i="7"/>
  <c r="AE8" i="7"/>
  <c r="AD8" i="7" s="1"/>
  <c r="AF8" i="7"/>
  <c r="AG8" i="7"/>
  <c r="AB9" i="7"/>
  <c r="AA9" i="7" s="1"/>
  <c r="AC9" i="7"/>
  <c r="AE9" i="7"/>
  <c r="AD9" i="7" s="1"/>
  <c r="AF9" i="7"/>
  <c r="AG9" i="7"/>
  <c r="AB10" i="7"/>
  <c r="AA10" i="7" s="1"/>
  <c r="AC10" i="7"/>
  <c r="AE10" i="7"/>
  <c r="AD10" i="7" s="1"/>
  <c r="AF10" i="7"/>
  <c r="AG10" i="7"/>
  <c r="AB11" i="7"/>
  <c r="AA11" i="7" s="1"/>
  <c r="AC11" i="7"/>
  <c r="AD11" i="7"/>
  <c r="AE11" i="7"/>
  <c r="AF11" i="7"/>
  <c r="AG11" i="7"/>
  <c r="AA12" i="7"/>
  <c r="AB12" i="7"/>
  <c r="AC12" i="7"/>
  <c r="AE12" i="7"/>
  <c r="AD12" i="7" s="1"/>
  <c r="AF12" i="7"/>
  <c r="AG12" i="7"/>
  <c r="AB13" i="7"/>
  <c r="AA13" i="7" s="1"/>
  <c r="AC13" i="7"/>
  <c r="AE13" i="7"/>
  <c r="AD13" i="7" s="1"/>
  <c r="AF13" i="7"/>
  <c r="AG13" i="7"/>
  <c r="AB14" i="7"/>
  <c r="AA14" i="7" s="1"/>
  <c r="AC14" i="7"/>
  <c r="AE14" i="7"/>
  <c r="AD14" i="7" s="1"/>
  <c r="AF14" i="7"/>
  <c r="AG14" i="7"/>
  <c r="AB15" i="7"/>
  <c r="AA15" i="7" s="1"/>
  <c r="AC15" i="7"/>
  <c r="AD15" i="7"/>
  <c r="AE15" i="7"/>
  <c r="AF15" i="7"/>
  <c r="AG15" i="7"/>
  <c r="AA16" i="7"/>
  <c r="AB16" i="7"/>
  <c r="AC16" i="7"/>
  <c r="AE16" i="7"/>
  <c r="AD16" i="7" s="1"/>
  <c r="AF16" i="7"/>
  <c r="AG16" i="7"/>
  <c r="AD6" i="7"/>
  <c r="AA6" i="7"/>
  <c r="AG6" i="7"/>
  <c r="AF6" i="7"/>
  <c r="AE6" i="7"/>
  <c r="AC6" i="7"/>
  <c r="AB6" i="7"/>
  <c r="AB22" i="6"/>
  <c r="AC22" i="6"/>
  <c r="AD22" i="6"/>
  <c r="AE22" i="6"/>
  <c r="AF22" i="6"/>
  <c r="AG22" i="6"/>
  <c r="AA22" i="6"/>
  <c r="AB7" i="6"/>
  <c r="AA7" i="6" s="1"/>
  <c r="AC7" i="6"/>
  <c r="AD7" i="6"/>
  <c r="AE7" i="6"/>
  <c r="AF7" i="6"/>
  <c r="AG7" i="6"/>
  <c r="AA8" i="6"/>
  <c r="AB8" i="6"/>
  <c r="AC8" i="6"/>
  <c r="AE8" i="6"/>
  <c r="AD8" i="6" s="1"/>
  <c r="AF8" i="6"/>
  <c r="AG8" i="6"/>
  <c r="AB9" i="6"/>
  <c r="AA9" i="6" s="1"/>
  <c r="AC9" i="6"/>
  <c r="AE9" i="6"/>
  <c r="AD9" i="6" s="1"/>
  <c r="AF9" i="6"/>
  <c r="AG9" i="6"/>
  <c r="AB10" i="6"/>
  <c r="AA10" i="6" s="1"/>
  <c r="AC10" i="6"/>
  <c r="AE10" i="6"/>
  <c r="AD10" i="6" s="1"/>
  <c r="AF10" i="6"/>
  <c r="AG10" i="6"/>
  <c r="AB11" i="6"/>
  <c r="AA11" i="6" s="1"/>
  <c r="AC11" i="6"/>
  <c r="AD11" i="6"/>
  <c r="AE11" i="6"/>
  <c r="AF11" i="6"/>
  <c r="AG11" i="6"/>
  <c r="AA12" i="6"/>
  <c r="AB12" i="6"/>
  <c r="AC12" i="6"/>
  <c r="AE12" i="6"/>
  <c r="AD12" i="6" s="1"/>
  <c r="AF12" i="6"/>
  <c r="AG12" i="6"/>
  <c r="AB13" i="6"/>
  <c r="AA13" i="6" s="1"/>
  <c r="AC13" i="6"/>
  <c r="AE13" i="6"/>
  <c r="AD13" i="6" s="1"/>
  <c r="AF13" i="6"/>
  <c r="AG13" i="6"/>
  <c r="AB14" i="6"/>
  <c r="AA14" i="6" s="1"/>
  <c r="AC14" i="6"/>
  <c r="AE14" i="6"/>
  <c r="AD14" i="6" s="1"/>
  <c r="AF14" i="6"/>
  <c r="AG14" i="6"/>
  <c r="AB15" i="6"/>
  <c r="AA15" i="6" s="1"/>
  <c r="AC15" i="6"/>
  <c r="AD15" i="6"/>
  <c r="AE15" i="6"/>
  <c r="AF15" i="6"/>
  <c r="AG15" i="6"/>
  <c r="AA16" i="6"/>
  <c r="AB16" i="6"/>
  <c r="AC16" i="6"/>
  <c r="AE16" i="6"/>
  <c r="AD16" i="6" s="1"/>
  <c r="AF16" i="6"/>
  <c r="AG16" i="6"/>
  <c r="AB17" i="6"/>
  <c r="AA17" i="6" s="1"/>
  <c r="AC17" i="6"/>
  <c r="AE17" i="6"/>
  <c r="AD17" i="6" s="1"/>
  <c r="AF17" i="6"/>
  <c r="AG17" i="6"/>
  <c r="AB18" i="6"/>
  <c r="AA18" i="6" s="1"/>
  <c r="AC18" i="6"/>
  <c r="AE18" i="6"/>
  <c r="AD18" i="6" s="1"/>
  <c r="AF18" i="6"/>
  <c r="AG18" i="6"/>
  <c r="AB19" i="6"/>
  <c r="AA19" i="6" s="1"/>
  <c r="AC19" i="6"/>
  <c r="AD19" i="6"/>
  <c r="AE19" i="6"/>
  <c r="AF19" i="6"/>
  <c r="AG19" i="6"/>
  <c r="AA20" i="6"/>
  <c r="AB20" i="6"/>
  <c r="AC20" i="6"/>
  <c r="AE20" i="6"/>
  <c r="AD20" i="6" s="1"/>
  <c r="AF20" i="6"/>
  <c r="AG20" i="6"/>
  <c r="AB21" i="6"/>
  <c r="AA21" i="6" s="1"/>
  <c r="AC21" i="6"/>
  <c r="AE21" i="6"/>
  <c r="AD21" i="6" s="1"/>
  <c r="AF21" i="6"/>
  <c r="AG21" i="6"/>
  <c r="AD6" i="6"/>
  <c r="AA6" i="6"/>
  <c r="AG6" i="6"/>
  <c r="AF6" i="6"/>
  <c r="AE6" i="6"/>
  <c r="AC6" i="6"/>
  <c r="AB6" i="6"/>
  <c r="AB16" i="5"/>
  <c r="AC16" i="5"/>
  <c r="AD16" i="5"/>
  <c r="AE16" i="5"/>
  <c r="AF16" i="5"/>
  <c r="AG16" i="5"/>
  <c r="AA16" i="5"/>
  <c r="AB7" i="5"/>
  <c r="AA7" i="5" s="1"/>
  <c r="AC7" i="5"/>
  <c r="AD7" i="5"/>
  <c r="AE7" i="5"/>
  <c r="AF7" i="5"/>
  <c r="AG7" i="5"/>
  <c r="AA8" i="5"/>
  <c r="AB8" i="5"/>
  <c r="AC8" i="5"/>
  <c r="AE8" i="5"/>
  <c r="AD8" i="5" s="1"/>
  <c r="AF8" i="5"/>
  <c r="AG8" i="5"/>
  <c r="AB9" i="5"/>
  <c r="AA9" i="5" s="1"/>
  <c r="AC9" i="5"/>
  <c r="AE9" i="5"/>
  <c r="AD9" i="5" s="1"/>
  <c r="AF9" i="5"/>
  <c r="AG9" i="5"/>
  <c r="AB10" i="5"/>
  <c r="AA10" i="5" s="1"/>
  <c r="AC10" i="5"/>
  <c r="AE10" i="5"/>
  <c r="AD10" i="5" s="1"/>
  <c r="AF10" i="5"/>
  <c r="AG10" i="5"/>
  <c r="AB11" i="5"/>
  <c r="AA11" i="5" s="1"/>
  <c r="AC11" i="5"/>
  <c r="AD11" i="5"/>
  <c r="AE11" i="5"/>
  <c r="AF11" i="5"/>
  <c r="AG11" i="5"/>
  <c r="AA12" i="5"/>
  <c r="AB12" i="5"/>
  <c r="AC12" i="5"/>
  <c r="AE12" i="5"/>
  <c r="AD12" i="5" s="1"/>
  <c r="AF12" i="5"/>
  <c r="AG12" i="5"/>
  <c r="AB13" i="5"/>
  <c r="AA13" i="5" s="1"/>
  <c r="AC13" i="5"/>
  <c r="AE13" i="5"/>
  <c r="AD13" i="5" s="1"/>
  <c r="AF13" i="5"/>
  <c r="AG13" i="5"/>
  <c r="AB14" i="5"/>
  <c r="AA14" i="5" s="1"/>
  <c r="AC14" i="5"/>
  <c r="AE14" i="5"/>
  <c r="AD14" i="5" s="1"/>
  <c r="AF14" i="5"/>
  <c r="AG14" i="5"/>
  <c r="AB15" i="5"/>
  <c r="AA15" i="5" s="1"/>
  <c r="AC15" i="5"/>
  <c r="AD15" i="5"/>
  <c r="AE15" i="5"/>
  <c r="AF15" i="5"/>
  <c r="AG15" i="5"/>
  <c r="AD6" i="5"/>
  <c r="AA6" i="5"/>
  <c r="AG6" i="5"/>
  <c r="AF6" i="5"/>
  <c r="AE6" i="5"/>
  <c r="AC6" i="5"/>
  <c r="AB6" i="5"/>
  <c r="AD6" i="4"/>
  <c r="AG6" i="4"/>
  <c r="AF6" i="4"/>
  <c r="AE6" i="4"/>
  <c r="AA6" i="4"/>
  <c r="AC6" i="4"/>
  <c r="AB6" i="4"/>
  <c r="AE5" i="3"/>
  <c r="AB5" i="3"/>
  <c r="AD5" i="3"/>
  <c r="AC5" i="3"/>
  <c r="AE90" i="14" l="1"/>
  <c r="AE86" i="14"/>
  <c r="AE82" i="14"/>
  <c r="AE78" i="14"/>
  <c r="AE57" i="14"/>
  <c r="AE49" i="14"/>
  <c r="AE33" i="14"/>
  <c r="AE9" i="14"/>
  <c r="AE146" i="14"/>
  <c r="AE142" i="14"/>
  <c r="AE138" i="14"/>
  <c r="AE134" i="14"/>
  <c r="AE130" i="14"/>
  <c r="AE126" i="14"/>
  <c r="AE122" i="14"/>
  <c r="AE118" i="14"/>
  <c r="AE114" i="14"/>
  <c r="AE110" i="14"/>
  <c r="AE106" i="14"/>
  <c r="AE102" i="14"/>
  <c r="AE98" i="14"/>
  <c r="AE94" i="14"/>
  <c r="AE74" i="14"/>
  <c r="AE70" i="14"/>
  <c r="AE66" i="14"/>
  <c r="AE62" i="14"/>
  <c r="AB58" i="14"/>
  <c r="AE54" i="14"/>
  <c r="AB50" i="14"/>
  <c r="AE46" i="14"/>
  <c r="AB42" i="14"/>
  <c r="AE38" i="14"/>
  <c r="AB34" i="14"/>
  <c r="AE30" i="14"/>
  <c r="AB26" i="14"/>
  <c r="AE22" i="14"/>
  <c r="AB18" i="14"/>
  <c r="AE14" i="14"/>
  <c r="AB10" i="14"/>
  <c r="AE41" i="14"/>
  <c r="AE25" i="14"/>
  <c r="AE17" i="14"/>
  <c r="AE149" i="14"/>
  <c r="AB147" i="14"/>
  <c r="AE145" i="14"/>
  <c r="AB143" i="14"/>
  <c r="AE141" i="14"/>
  <c r="AB139" i="14"/>
  <c r="AE137" i="14"/>
  <c r="AB135" i="14"/>
  <c r="AE133" i="14"/>
  <c r="AB131" i="14"/>
  <c r="AE129" i="14"/>
  <c r="AB127" i="14"/>
  <c r="AE125" i="14"/>
  <c r="AB123" i="14"/>
  <c r="AE121" i="14"/>
  <c r="AB119" i="14"/>
  <c r="AE117" i="14"/>
  <c r="AB115" i="14"/>
  <c r="AE113" i="14"/>
  <c r="AB111" i="14"/>
  <c r="AE109" i="14"/>
  <c r="AB107" i="14"/>
  <c r="AE105" i="14"/>
  <c r="AB103" i="14"/>
  <c r="AE101" i="14"/>
  <c r="AB99" i="14"/>
  <c r="AE97" i="14"/>
  <c r="AB95" i="14"/>
  <c r="AE93" i="14"/>
  <c r="AE89" i="14"/>
  <c r="AE85" i="14"/>
  <c r="AE81" i="14"/>
  <c r="AB79" i="14"/>
  <c r="AE77" i="14"/>
  <c r="AB75" i="14"/>
  <c r="AE73" i="14"/>
  <c r="AE53" i="14"/>
  <c r="AE37" i="14"/>
  <c r="AE29" i="14"/>
  <c r="AE21" i="14"/>
  <c r="AE13" i="14"/>
  <c r="F13" i="25" l="1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E13" i="25"/>
  <c r="F150" i="14"/>
  <c r="G150" i="14"/>
  <c r="H150" i="14"/>
  <c r="I150" i="14"/>
  <c r="J150" i="14"/>
  <c r="K150" i="14"/>
  <c r="L150" i="14"/>
  <c r="M150" i="14"/>
  <c r="N150" i="14"/>
  <c r="O150" i="14"/>
  <c r="P150" i="14"/>
  <c r="Q150" i="14"/>
  <c r="R150" i="14"/>
  <c r="S150" i="14"/>
  <c r="T150" i="14"/>
  <c r="U150" i="14"/>
  <c r="V150" i="14"/>
  <c r="W150" i="14"/>
  <c r="X150" i="14"/>
  <c r="Y150" i="14"/>
  <c r="E150" i="14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E19" i="13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E24" i="12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E18" i="11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E74" i="10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E18" i="8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E17" i="7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E22" i="6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E17" i="5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E57" i="4"/>
  <c r="S1" i="48"/>
  <c r="P1" i="48"/>
  <c r="H1" i="48"/>
  <c r="B1" i="48" s="1"/>
  <c r="C1" i="48"/>
  <c r="C111" i="45" l="1"/>
  <c r="C110" i="45"/>
  <c r="C109" i="45"/>
  <c r="C108" i="45"/>
  <c r="T15" i="45"/>
  <c r="Q15" i="45"/>
  <c r="I15" i="45"/>
  <c r="D15" i="45"/>
  <c r="T14" i="45"/>
  <c r="Q14" i="45"/>
  <c r="I14" i="45"/>
  <c r="D14" i="45"/>
  <c r="T13" i="45"/>
  <c r="Q13" i="45"/>
  <c r="I13" i="45"/>
  <c r="D13" i="45"/>
  <c r="T12" i="45"/>
  <c r="Q12" i="45"/>
  <c r="I12" i="45"/>
  <c r="D12" i="45"/>
  <c r="T11" i="45"/>
  <c r="Q11" i="45"/>
  <c r="I11" i="45"/>
  <c r="D11" i="45"/>
  <c r="T10" i="45"/>
  <c r="Q10" i="45"/>
  <c r="I10" i="45"/>
  <c r="D10" i="45"/>
  <c r="T9" i="45"/>
  <c r="Q9" i="45"/>
  <c r="I9" i="45"/>
  <c r="D9" i="45"/>
  <c r="T8" i="45"/>
  <c r="Q8" i="45"/>
  <c r="I8" i="45"/>
  <c r="D8" i="45"/>
  <c r="T7" i="45"/>
  <c r="Q7" i="45"/>
  <c r="I7" i="45"/>
  <c r="D7" i="45"/>
  <c r="T6" i="45"/>
  <c r="Q6" i="45"/>
  <c r="I6" i="45"/>
  <c r="D6" i="45"/>
  <c r="C6" i="45" l="1"/>
  <c r="C10" i="45"/>
  <c r="C7" i="45"/>
  <c r="C8" i="45"/>
  <c r="C9" i="45"/>
  <c r="C11" i="45"/>
  <c r="C12" i="45"/>
  <c r="C13" i="45"/>
  <c r="C14" i="45"/>
  <c r="C15" i="45"/>
  <c r="V14" i="12" l="1"/>
  <c r="V15" i="12"/>
  <c r="V16" i="12"/>
  <c r="V17" i="12"/>
  <c r="V18" i="12"/>
  <c r="V19" i="12"/>
  <c r="V20" i="12"/>
  <c r="V21" i="12"/>
  <c r="V22" i="12"/>
  <c r="V23" i="12"/>
  <c r="S14" i="12"/>
  <c r="S15" i="12"/>
  <c r="S16" i="12"/>
  <c r="S17" i="12"/>
  <c r="S18" i="12"/>
  <c r="S19" i="12"/>
  <c r="S20" i="12"/>
  <c r="S21" i="12"/>
  <c r="S22" i="12"/>
  <c r="S23" i="12"/>
  <c r="V13" i="12"/>
  <c r="S13" i="12"/>
  <c r="G20" i="12" l="1"/>
  <c r="F20" i="12" s="1"/>
  <c r="E20" i="12" s="1"/>
  <c r="G22" i="12"/>
  <c r="F22" i="12" s="1"/>
  <c r="E22" i="12" s="1"/>
  <c r="G16" i="12"/>
  <c r="F16" i="12" s="1"/>
  <c r="E16" i="12" s="1"/>
  <c r="G14" i="12"/>
  <c r="F14" i="12" s="1"/>
  <c r="E14" i="12" s="1"/>
  <c r="S55" i="10" l="1"/>
  <c r="E55" i="10" s="1"/>
  <c r="V55" i="10"/>
  <c r="E12" i="10"/>
  <c r="V6" i="9" l="1"/>
  <c r="S6" i="9"/>
  <c r="K6" i="9"/>
  <c r="F6" i="9"/>
  <c r="K13" i="5" l="1"/>
  <c r="F13" i="5"/>
  <c r="K53" i="4" l="1"/>
  <c r="S73" i="10" l="1"/>
  <c r="S72" i="10"/>
  <c r="V73" i="10"/>
  <c r="V72" i="10"/>
  <c r="K73" i="10"/>
  <c r="K72" i="10"/>
  <c r="F73" i="10"/>
  <c r="E73" i="10" s="1"/>
  <c r="F72" i="10"/>
  <c r="E72" i="10" s="1"/>
  <c r="E15" i="13" l="1"/>
  <c r="E16" i="13"/>
  <c r="E9" i="13"/>
  <c r="E8" i="13"/>
  <c r="E13" i="13"/>
  <c r="E18" i="13"/>
  <c r="E12" i="13"/>
  <c r="E10" i="13"/>
  <c r="E6" i="13"/>
  <c r="E14" i="13"/>
</calcChain>
</file>

<file path=xl/sharedStrings.xml><?xml version="1.0" encoding="utf-8"?>
<sst xmlns="http://schemas.openxmlformats.org/spreadsheetml/2006/main" count="1590" uniqueCount="1101">
  <si>
    <t>АЛАРСКИЙ Р-Н</t>
  </si>
  <si>
    <t>МКДОУ БАХТАЙСКИЙ ДС</t>
  </si>
  <si>
    <t>МУНИЦИПАЛЬНОЕ КАЗЕННОЕ ДОШКОЛЬНОЕ ОБРАЗОВАТЕЛЬНОЕ УЧРЕЖДЕНИЕ БАХТАЙСКИЙ ДЕТСКИЙ САД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</si>
  <si>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</si>
  <si>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</si>
  <si>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</si>
  <si>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Интегральное значение в части показателей, характеризующих общий критерий оценки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</si>
  <si>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</si>
  <si>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</si>
  <si>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</si>
  <si>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0222000002 - Наличие необходимых условий для охраны и укрепления здоровья, организации питания обучающихся</t>
  </si>
  <si>
    <t>0222000003 - Условия для индивидуальной работы с обучающимися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</si>
  <si>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</si>
  <si>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0222000001 - Материально-техническое и информационное обеспечение организации</t>
  </si>
  <si>
    <t>0222000006 - Наличие возможности оказания психолого-педагогической, медицинской и социальной помощи обучающимся</t>
  </si>
  <si>
    <t>0222000004 - Наличие дополнительных образовательных программ</t>
  </si>
  <si>
    <t>0221000003 - Наличие на официальном сайте организации в сети Интернет сведений о педагогических работниках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</si>
  <si>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</si>
  <si>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</si>
  <si>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</si>
  <si>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Показатели</t>
  </si>
  <si>
    <t>Наименование муниципального района, городского округа или внутригородской территории</t>
  </si>
  <si>
    <t>5 - критерий удовлетворенности качеством оказания услуг</t>
  </si>
  <si>
    <t>4 - критерий доброжелательности, вежливости, компетентности работников организации</t>
  </si>
  <si>
    <t>2 - критерий комфортности условий предоставлений услуг и доступности их получения</t>
  </si>
  <si>
    <t>1 - критерий открытости и доступности информации об организации</t>
  </si>
  <si>
    <t>ИНН</t>
  </si>
  <si>
    <t>Сокращенное наименование организации</t>
  </si>
  <si>
    <t>Полное наименование организации</t>
  </si>
  <si>
    <t>№</t>
  </si>
  <si>
    <t>Общие критерии оценки</t>
  </si>
  <si>
    <t>Интегральное значение по совокупности общих и дополнительных критериев</t>
  </si>
  <si>
    <t>3801011112</t>
  </si>
  <si>
    <t>МБДОУ ДЕТСКИЙ САД № 27</t>
  </si>
  <si>
    <t>МУНИЦИПАЛЬНОЕ БЮДЖЕТНОЕ ДОШКОЛЬНОЕ ОБРАЗОВАТЕЛЬНОЕ УЧРЕЖДЕНИЕ ДЕТСКИЙ САД № 27</t>
  </si>
  <si>
    <t>54</t>
  </si>
  <si>
    <t>3801015621</t>
  </si>
  <si>
    <t>МБОУ "СОШ № 9"</t>
  </si>
  <si>
    <t>МУНИЦИПАЛЬНОЕ БЮДЖЕТНОЕ ОБЩЕОБРАЗОВАТЕЛЬНОЕ УЧРЕЖДЕНИЕ "СРЕДНЯЯ ОБЩЕОБРАЗОВАТЕЛЬНАЯ ШКОЛА № 9"</t>
  </si>
  <si>
    <t>53</t>
  </si>
  <si>
    <t>3801012317</t>
  </si>
  <si>
    <t>МБОУ "СОШ № 5"</t>
  </si>
  <si>
    <t>МУНИЦИПАЛЬНОЕ БЮДЖЕТНОЕ ОБЩЕОБРАЗОВАТЕЛЬНОЕ УЧРЕЖДЕНИЕ "СРЕДНЯЯ ОБЩЕОБРАЗОВАТЕЛЬНАЯ ШКОЛА № 5"</t>
  </si>
  <si>
    <t>52</t>
  </si>
  <si>
    <t>3801063343</t>
  </si>
  <si>
    <t>МБУ ДПО ЦОРО</t>
  </si>
  <si>
    <t>МУНИЦИПАЛЬНОЕ БЮДЖЕТНОЕ УЧРЕЖДЕНИЕ ДОПОЛНИТЕЛЬНОГО ПРОФЕССИОНАЛЬНОГО ОБРАЗОВАНИЯ "ЦЕНТР ОБЕСПЕЧЕНИЯ РАЗВИТИЯ ОБРАЗОВАНИЯ"</t>
  </si>
  <si>
    <t>51</t>
  </si>
  <si>
    <t>3801013021</t>
  </si>
  <si>
    <t>МБОУ "СОШ № 31"</t>
  </si>
  <si>
    <t>МУНИЦИПАЛЬНОЕ БЮДЖЕТНОЕ ОБЩЕОБРАЗОВАТЕЛЬНОЕ УЧРЕЖДЕНИЕ "СРЕДНЯЯ ОБЩЕОБРАЗОВАТЕЛЬНАЯ ШКОЛА № 31"</t>
  </si>
  <si>
    <t>50</t>
  </si>
  <si>
    <t>3801013945</t>
  </si>
  <si>
    <t>МБОУ "СОШ № 30"</t>
  </si>
  <si>
    <t>МУНИЦИПАЛЬНОЕ БЮДЖЕТНОЕ ОБЩЕОБРАЗОВАТЕЛЬНОЕ УЧРЕЖДЕНИЕ "СРЕДНЯЯ ОБЩЕОБРАЗОВАТЕЛЬНАЯ ШКОЛА № 30"</t>
  </si>
  <si>
    <t>49</t>
  </si>
  <si>
    <t>3801009995</t>
  </si>
  <si>
    <t>МБОУ "СОШ № 29"</t>
  </si>
  <si>
    <t>МУНИЦИПАЛЬНОЕ БЮДЖЕТНОЕ ОБЩЕОБРАЗОВАТЕЛЬНОЕ УЧРЕЖДЕНИЕ "СРЕДНЯЯ ОБЩЕОБРАЗОВАТЕЛЬНАЯ ШКОЛА № 29"</t>
  </si>
  <si>
    <t>48</t>
  </si>
  <si>
    <t>3801013430</t>
  </si>
  <si>
    <t>МБОУ "СОШ С УГЛУБЛЕННЫМ ИЗУЧЕНИЕМ АНГЛИЙСКОГО ЯЗЫКА № 27"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</si>
  <si>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 27"</t>
  </si>
  <si>
    <t>47</t>
  </si>
  <si>
    <t>3801012620</t>
  </si>
  <si>
    <t>МБОУ "СОШ № 25"</t>
  </si>
  <si>
    <t>МУНИЦИПАЛЬНОЕ БЮДЖЕТНОЕ ОБЩЕОБРАЗОВАТЕЛЬНОЕ УЧРЕЖДЕНИЕ "СРЕДНЯЯ ОБЩЕОБРАЗОВАТЕЛЬНАЯ ШКОЛА № 25"</t>
  </si>
  <si>
    <t>46</t>
  </si>
  <si>
    <t>3801014530</t>
  </si>
  <si>
    <t>МБОУ "СОШ№ 11"</t>
  </si>
  <si>
    <t>МУНИЦИПАЛЬНОЕ БЮДЖЕТНОЕ ОБЩЕОБРАЗОВАТЕЛЬНОЕ УЧРЕЖДЕНИЕ "СРЕДНЯЯ ОБЩЕОБРАЗОВАТЕЛЬНАЯ ШКОЛА № 11"</t>
  </si>
  <si>
    <t>45</t>
  </si>
  <si>
    <t>3801010020</t>
  </si>
  <si>
    <t>МБОУ "СОШ № 10"</t>
  </si>
  <si>
    <t>МУНИЦИПАЛЬНОЕ БЮДЖЕТНОЕ ОБЩЕОБРАЗОВАТЕЛЬНОЕ УЧРЕЖДЕНИЕ "СРЕДНЯЯ ОБЩЕОБРАЗОВАТЕЛЬНАЯ ШКОЛА № 10 С УГЛУБЛЕННЫМ ИЗУЧЕНИЕМ ОТДЕЛЬНЫХ ПРЕДМЕТОВ"</t>
  </si>
  <si>
    <t>44</t>
  </si>
  <si>
    <t>3801010207</t>
  </si>
  <si>
    <t>МБОУ "СОШ № 7"</t>
  </si>
  <si>
    <t>МУНИЦИПАЛЬНОЕ БЮДЖЕТНОЕ ОБЩЕОБРАЗОВАТЕЛЬНОЕ УЧРЕЖДЕНИЕ "СРЕДНЯЯ ОБЩЕОБРАЗОВАТЕЛЬНАЯ ШКОЛА № 7"</t>
  </si>
  <si>
    <t>43</t>
  </si>
  <si>
    <t>3801010101</t>
  </si>
  <si>
    <t>МБОУ "СОШ № 6"</t>
  </si>
  <si>
    <t>МУНИЦИПАЛЬНОЕ БЮДЖЕТНОЕ ОБЩЕОБРАЗОВАТЕЛЬНОЕ УЧРЕЖДЕНИЕ "СРЕДНЯЯ ОБЩЕОБРАЗОВАТЕЛЬНАЯ ШКОЛА № 6"</t>
  </si>
  <si>
    <t>42</t>
  </si>
  <si>
    <t>3801010165</t>
  </si>
  <si>
    <t>МБОУ "СОШ № 4"</t>
  </si>
  <si>
    <t>МУНИЦИПАЛЬНОЕ БЮДЖЕТНОЕ ОБЩЕОБРАЗОВАТЕЛЬНОЕ УЧРЕЖДЕНИЕ "СРЕДНЯЯ ОБЩЕОБРАЗОВАТЕЛЬНАЯ ШКОЛА № 4"</t>
  </si>
  <si>
    <t>41</t>
  </si>
  <si>
    <t>3801011440</t>
  </si>
  <si>
    <t>МБОУ "СОШ № 3"</t>
  </si>
  <si>
    <t>МУНИЦИПАЛЬНОЕ БЮДЖЕТНОЕ ОБЩЕОБРАЗОВАТЕЛЬНОЕ УЧРЕЖДЕНИЕ "СРЕДНЯЯ ОБЩЕОБРАЗОВАТЕЛЬНАЯ ШКОЛА № 3"</t>
  </si>
  <si>
    <t>40</t>
  </si>
  <si>
    <t>3801012370</t>
  </si>
  <si>
    <t>МБДОУ ДЕТСКИЙ САД ОБЩЕРАЗВИВАЮЩЕГО ВИДА № 70</t>
  </si>
  <si>
    <t>МУНИЦИПАЛЬНОЕ БЮДЖЕТНОЕ ДОШКОЛЬНОЕ ОБРАЗОВАТЕЛЬНОЕ УЧРЕЖДЕНИЕ ДЕТСКИЙ САД ОБЩЕРАЗВИВАЮЩЕГО ВИДА № 70</t>
  </si>
  <si>
    <t>39</t>
  </si>
  <si>
    <t>3801010060</t>
  </si>
  <si>
    <t>МБДОУ ДЕТСКИЙ САД ОБЩЕРАЗВИВАЮЩЕГО ВИДА № 74</t>
  </si>
  <si>
    <t>МУНИЦИПАЛЬНОЕ БЮДЖЕТНОЕ ДОШКОЛЬНОЕ ОБРАЗОВАТЕЛЬНОЕ УЧРЕЖДЕНИЕ ДЕТСКИЙ САД ОБЩЕРАЗВИВАЮЩЕГО ВИДА № 74</t>
  </si>
  <si>
    <t>38</t>
  </si>
  <si>
    <t>3801013790</t>
  </si>
  <si>
    <t>МБДОУ ДЕТСКИЙ САД ОБЩЕРАЗВИВАЮЩЕГО ВИДА № 108</t>
  </si>
  <si>
    <t>МУНИЦИПАЛЬНОЕ БЮДЖЕТНОЕ ДОШКОЛЬНОЕ ОБРАЗОВАТЕЛЬНОЕ УЧРЕЖДЕНИЕ ДЕТСКИЙ САД ОБЩЕРАЗВИВАЮЩЕГО ВИДА № 108</t>
  </si>
  <si>
    <t>36</t>
  </si>
  <si>
    <t>3801013624</t>
  </si>
  <si>
    <t>МБДОУ ДЕТСКИЙ САД ОБЩЕРАЗВИВАЮЩЕГО ВИДА № 107</t>
  </si>
  <si>
    <t>МУНИЦИПАЛЬНОЕ БЮДЖЕТНОЕ ДОШКОЛЬНОЕ ОБРАЗОВАТЕЛЬНОЕ УЧРЕЖДЕНИЕ ДЕТСКИЙ САД ОБЩЕРАЗВИВАЮЩЕГО ВИДА № 107</t>
  </si>
  <si>
    <t>35</t>
  </si>
  <si>
    <t>3801011151</t>
  </si>
  <si>
    <t>МБДОУ ДЕТСКИЙ САД ОБЩЕРАЗВИВАЮЩЕГО ВИДА № 67</t>
  </si>
  <si>
    <t>МУНИЦИПАЛЬНОЕ БЮДЖЕТНОЕ ДОШКОЛЬНОЕ ОБРАЗОВАТЕЛЬНОЕ УЧРЕЖДЕНИЕ ДЕТСКИЙ САД ОБЩЕРАЗВИВАЮЩЕГО ВИДА № 67</t>
  </si>
  <si>
    <t>34</t>
  </si>
  <si>
    <t>3801016417</t>
  </si>
  <si>
    <t>МБДОУ ДЕТСКИЙ САД ОБЩЕРАЗВИВАЮЩЕГО ВИДА № 26</t>
  </si>
  <si>
    <t>МУНИЦИПАЛЬНОЕ  БЮДЖЕТНОЕ ДОШКОЛЬНОЕ ОБРАЗОВАТЕЛЬНОЕ УЧРЕЖДЕНИЕ ДЕТСКИЙ САД ОБЩЕРАЗВИВАЮЩЕГО ВИДА № 26</t>
  </si>
  <si>
    <t>33</t>
  </si>
  <si>
    <t>3801015558</t>
  </si>
  <si>
    <t>МБДОУ ДЕТСКИЙ САД КОМПЕНСИРУЮЩЕГО ВИДА № 81</t>
  </si>
  <si>
    <t>МУНИЦИПАЛЬНОЕ БЮДЖЕТНОЕ ДОШКОЛЬНОЕ ОБРАЗОВАТЕЛЬНОЕ УЧРЕЖДЕНИЕ ДЕТСКИЙ САД КОМПЕНСИРУЮЩЕГО ВИДА № 81</t>
  </si>
  <si>
    <t>32</t>
  </si>
  <si>
    <t>3801012564</t>
  </si>
  <si>
    <t>МБДОУ № 9</t>
  </si>
  <si>
    <t>МУНИЦИПАЛЬНОЕ БЮДЖЕТНОЕ ДОШКОЛЬНОЕ ОБРАЗОВАТЕЛЬНОЕ УЧРЕЖДЕНИЕ ДЕТСКИЙ САД КОМПЕНСИРУЮЩЕГО ВИДА № 9 "БЕЛЬЧОНОК"</t>
  </si>
  <si>
    <t>31</t>
  </si>
  <si>
    <t>3801036195</t>
  </si>
  <si>
    <t>МБДОУ ДЕТСКИЙ САД КОМБИНИРОВАННОГО ВИДА №43</t>
  </si>
  <si>
    <t>МУНИЦИПАЛЬНОЕ БЮДЖЕТНОЕ ДОШКОЛЬНОЕ ОБРАЗОВАТЕЛЬНОЕ УЧРЕЖДЕНИЕ ДЕТСКИЙ САД КОМБИНИРОВАННОГО ВИДА №43</t>
  </si>
  <si>
    <t>30</t>
  </si>
  <si>
    <t>3801010609</t>
  </si>
  <si>
    <t>МБДОУ ДСКВ № 73</t>
  </si>
  <si>
    <t>МУНИЦИПАЛЬНОЕ БЮДЖЕТНОЕ ДОШКОЛЬНОЕ ОБРАЗОВАТЕЛЬНОЕ УЧРЕЖДЕНИЕ ДЕТСКИЙ САД КОМБИНИРОВАННОГО ВИДА № 73</t>
  </si>
  <si>
    <t>29</t>
  </si>
  <si>
    <t>3801014353</t>
  </si>
  <si>
    <t>МБДОУ ДЕТСКИЙ САД КОМБИНИРОВАННОГО ВИДА № 63</t>
  </si>
  <si>
    <t>МУНИЦИПАЛЬНОЕ БЮДЖЕТНОЕ ДОШКОЛЬНОЕ ОБРАЗОВАТЕЛЬНОЕ УЧРЕЖДЕНИЕ ДЕТСКИЙ САД КОМБИНИРОВАННОГО ВИДА № 63</t>
  </si>
  <si>
    <t>28</t>
  </si>
  <si>
    <t>3801012821</t>
  </si>
  <si>
    <t>МБДОУ ДЕТСКИЙ САД КОМБИНИРОВАННОГО ВИДА № 53</t>
  </si>
  <si>
    <t>МУНИЦИПАЛЬНОЕ БЮДЖЕТНОЕ ДОШКОЛЬНОЕ ОБРАЗОВАТЕЛЬНОЕ УЧРЕЖДЕНИЕ ДЕТСКИЙ САД КОМБИНИРОВАННОГО ВИДА № 53</t>
  </si>
  <si>
    <t>27</t>
  </si>
  <si>
    <t>3801010951</t>
  </si>
  <si>
    <t>МБДОУ ДЕТСКИЙ САД КОМБИНИРОВАННОГО ВИДА № 49</t>
  </si>
  <si>
    <t>МУНИЦИПАЛЬНОЕ БЮДЖЕТНОЕ ДОШКОЛЬНОЕ ОБРАЗОВАТЕЛЬНОЕ УЧРЕЖДЕНИЕ ДЕТСКИЙ САД КОМБИНИРОВАННОГО ВИДА № 49</t>
  </si>
  <si>
    <t>26</t>
  </si>
  <si>
    <t>3801013254</t>
  </si>
  <si>
    <t>МБДОУ ДЕТСКИЙ САД КОМБИНИРОВАННОГО ВИДА № 37</t>
  </si>
  <si>
    <t>МУНИЦИПАЛЬНОЕ БЮДЖЕТНОЕ ДОШКОЛЬНОЕ ОБРАЗОВАТЕЛЬНОЕ УЧРЕЖДЕНИЕ ДЕТСКИЙ САД КОМБИНИРОВАННОГО ВИДА № 37</t>
  </si>
  <si>
    <t>25</t>
  </si>
  <si>
    <t>3801013744</t>
  </si>
  <si>
    <t>МБДОУ ДЕТСКИЙ САД КОМБИНИРОВАННОГО ВИДА № 33</t>
  </si>
  <si>
    <t>МУНИЦИПАЛЬНОЕ БЮДЖЕТНОЕ ДОШКОЛЬНОЕ ОБРАЗОВАТЕЛЬНОЕ УЧРЕЖДЕНИЕ ДЕТСКИЙ САД КОМБИНИРОВАННОГО ВИДА № 33</t>
  </si>
  <si>
    <t>24</t>
  </si>
  <si>
    <t>3801012155</t>
  </si>
  <si>
    <t>МБДОУ ДЕТСКИЙ САД КОМБИНИРОВАННОГО ВИДА №29</t>
  </si>
  <si>
    <t>МУНИЦИПАЛЬНОЕ БЮДЖЕТНОЕ ДОШКОЛЬНОЕ ОБРАЗОВАТЕЛЬНОЕ УЧРЕЖДЕНИЕ ДЕТСКИЙ САД КОМБИНИРОВАННОГО ВИДА № 29</t>
  </si>
  <si>
    <t>23</t>
  </si>
  <si>
    <t>3801109774</t>
  </si>
  <si>
    <t>МБДОУ ДЕТСКИЙ САД КОМБИНИРОВАННОГО ВИДА № 12</t>
  </si>
  <si>
    <t>МУНИЦИПАЛЬНОЕ БЮДЖЕТНОЕ ДОШКОЛЬНОЕ ОБРАЗОВАТЕЛЬНОЕ УЧРЕЖДЕНИЕ ДЕТСКИЙ САД КОМБИНИРОВАННОГО ВИДА № 12</t>
  </si>
  <si>
    <t>22</t>
  </si>
  <si>
    <t>3801013536</t>
  </si>
  <si>
    <t>МБДОУ ДЕТСКИЙ САД КОМБИНИРОВАННОГО ВИДА № 114</t>
  </si>
  <si>
    <t>МУНИЦИПАЛЬНОЕ БЮДЖЕТНОЕ ДОШКОЛЬНОЕ ОБРАЗОВАТЕЛЬНОЕ УЧРЕЖДЕНИЕ ДЕТСКИЙ САД КОМБИНИРОВАННОГО ВИДА № 114</t>
  </si>
  <si>
    <t>21</t>
  </si>
  <si>
    <t>3801013350</t>
  </si>
  <si>
    <t>МБДОУ ДЕТСКИЙ САД КОМБИНИРОВАННОГО ВИДА № 112</t>
  </si>
  <si>
    <t>МУНИЦИПАЛЬНОЕ БЮДЖЕТНОЕ ДОШКОЛЬНОЕ ОБРАЗОВАТЕЛЬНОЕ УЧРЕЖДЕНИЕ ДЕТСКИЙ САД КОМБИНИРОВАННОГО ВИДА № 112</t>
  </si>
  <si>
    <t>20</t>
  </si>
  <si>
    <t>3801010341</t>
  </si>
  <si>
    <t>МБДОУ ДЕТСКИЙ САД КОМБИНИРОВАННОГО ВИДА №111</t>
  </si>
  <si>
    <t>МУНИЦИПАЛЬНОЕ БЮДЖЕТНОЕ ДОШКОЛЬНОЕ ОБРАЗОВАТЕЛЬНОЕ УЧРЕЖДЕНИЕ ДЕТСКИЙ САД КОМБИНИРОВАННОГО ВИДА №111 "СИБИРЯЧОК"</t>
  </si>
  <si>
    <t>19</t>
  </si>
  <si>
    <t>3801011176</t>
  </si>
  <si>
    <t>МБДОУ ДЕТСКИЙ САД КОМБИНИРОВАННОГО ВИДА № 110</t>
  </si>
  <si>
    <t>МУНИЦИПАЛЬНОЕ БЮДЖЕТНОЕ ДОШКОЛЬНОЕ ОБРАЗОВАТЕЛЬНОЕ УЧРЕЖДЕНИЕ ДЕТСКИЙ САД КОМБИНИРОВАННОГО ВИДА № 110</t>
  </si>
  <si>
    <t>18</t>
  </si>
  <si>
    <t>3801010567</t>
  </si>
  <si>
    <t>МБДОУ № 106</t>
  </si>
  <si>
    <t>МУНИЦИПАЛЬНОЕ БЮДЖЕТНОЕ ДОШКОЛЬНОЕ ОБРАЗОВАТЕЛЬНОЕ УЧРЕЖДЕНИЕ ДЕТСКИЙ САД № 106</t>
  </si>
  <si>
    <t>17</t>
  </si>
  <si>
    <t>3801011970</t>
  </si>
  <si>
    <t>МБДОУ ДЕТСКИЙ САД КОМБИНИРОВАННОГО ВИДА № 105</t>
  </si>
  <si>
    <t>МУНИЦИПАЛЬНОЕ БЮДЖЕТНОЕ ДОШКОЛЬНОЕ ОБРАЗОВАТЕЛЬНОЕ УЧРЕЖДЕНИЕ ДЕТСКИЙ САД КОМБИНИРОВАННОГО ВИДА № 105</t>
  </si>
  <si>
    <t>16</t>
  </si>
  <si>
    <t>3801025059</t>
  </si>
  <si>
    <t>МБДОУ ДЕТСКИЙ САД № 101</t>
  </si>
  <si>
    <t>МУНИЦИПАЛЬНОЕ БЮДЖЕТНОЕ ДОШКОЛЬНОЕ ОБРАЗОВАТЕЛЬНОЕ УЧРЕЖДЕНИЕ ДЕТСКИЙ САД № 101</t>
  </si>
  <si>
    <t>15</t>
  </si>
  <si>
    <t>3801011169</t>
  </si>
  <si>
    <t>МБДОУ ДЕТСКИЙ САД № 35</t>
  </si>
  <si>
    <t>МУНИЦИПАЛЬНОЕ БЮДЖЕТНОЕ ДОШКОЛЬНОЕ ОБРАЗОВАТЕЛЬНОЕ УЧРЕЖДЕНИЕ ДЕТСКИЙ САД № 35</t>
  </si>
  <si>
    <t>14</t>
  </si>
  <si>
    <t>3801010461</t>
  </si>
  <si>
    <t>МБДОУ ДЕТСКИЙ САД № 57</t>
  </si>
  <si>
    <t>МУНИЦИПАЛЬНОЕ БЮДЖЕТНОЕ ДОШКОЛЬНОЕ ОБРАЗОВАТЕЛЬНОЕ УЧРЕЖДЕНИЕ ДЕТСКИЙ САД КОМБИНИРОВАННОГО ВИДА № 57</t>
  </si>
  <si>
    <t>13</t>
  </si>
  <si>
    <t>3801010743</t>
  </si>
  <si>
    <t>МБДОУ ДЕТСКИЙ САД № 50</t>
  </si>
  <si>
    <t>МУНИЦИПАЛЬНОЕ БЮДЖЕТНОЕ ДОШКОЛЬНОЕ ОБРАЗОВАТЕЛЬНОЕ УЧРЕЖДЕНИЕ ДЕТСКИЙ САД № 50</t>
  </si>
  <si>
    <t>12</t>
  </si>
  <si>
    <t>3801042921</t>
  </si>
  <si>
    <t>МБДОУ ДЕТСКИЙ САД №48</t>
  </si>
  <si>
    <t>МУНИЦИПАЛЬНОЕ БЮДЖЕТНОЕ ДОШКОЛЬНОЕ ОБРАЗОВАТЕЛЬНОЕ УЧРЕЖДЕНИЕ ДЕТСКИЙ САД № 48</t>
  </si>
  <si>
    <t>10</t>
  </si>
  <si>
    <t>3801013670</t>
  </si>
  <si>
    <t>МБДОУ ДЕТСКИЙ САД № 32</t>
  </si>
  <si>
    <t>МУНИЦИПАЛЬНОЕ БЮДЖЕТНОЕ ДОШКОЛЬНОЕ ОБРАЗОВАТЕЛЬНОЕ УЧРЕЖДЕНИЕ ДЕТСКИЙ САД № 32</t>
  </si>
  <si>
    <t>8</t>
  </si>
  <si>
    <t>3801015727</t>
  </si>
  <si>
    <t>МБДОУ ДЕТСКИЙ САД № 3</t>
  </si>
  <si>
    <t>МУНИЦИПАЛЬНОЕ БЮДЖЕТНОЕ ДОШКОЛЬНОЕ ОБРАЗОВАТЕЛЬНОЕ УЧРЕЖДЕНИЕ ДЕТСКИЙ САД № 3</t>
  </si>
  <si>
    <t>7</t>
  </si>
  <si>
    <t>3801012469</t>
  </si>
  <si>
    <t>МБДОУ ДЕТСКИЙ САД № 25</t>
  </si>
  <si>
    <t>МУНИЦИПАЛЬНОЕ БЮДЖЕТНОЕ ДОШКОЛЬНОЕ ОБРАЗОВАТЕЛЬНОЕ УЧРЕЖДЕНИЕ ДЕТСКИЙ САД № 25</t>
  </si>
  <si>
    <t>6</t>
  </si>
  <si>
    <t>3801109781</t>
  </si>
  <si>
    <t>МБДОУ ДЕТСКИЙ САД №19</t>
  </si>
  <si>
    <t>МУНИЦИПАЛЬНОЕ БЮДЖЕТНОЕ ДОШКОЛЬНОЕ ОБРАЗОВАТЕЛЬНОЕ УЧРЕЖДЕНИЕ ДЕТСКИЙ САД КОМБИНИРОВАННОГО ВИДА № 19</t>
  </si>
  <si>
    <t>5</t>
  </si>
  <si>
    <t>3801025073</t>
  </si>
  <si>
    <t>МБДОУ ДЕТСКИЙ САД ОБЩЕРАЗВИВАЮЩЕГО ВИДА № 116</t>
  </si>
  <si>
    <t>МУНИЦИПАЛЬНОЕ БЮДЖЕТНОЕ ДОШКОЛЬНОЕ ОБРАЗОВАТЕЛЬНОЕ УЧРЕЖДЕНИЕ ДЕТСКИЙ САД ОБЩЕРАЗВИВАЮЩЕГО ВИДА № 116</t>
  </si>
  <si>
    <t>4</t>
  </si>
  <si>
    <t>3801018277</t>
  </si>
  <si>
    <t>МБДОУ ДЕТСКИЙ САД ОБЩЕРАЗВИВАЮЩЕГО ВИДА № 96</t>
  </si>
  <si>
    <t>МУНИЦИПАЛЬНОЕ БЮДЖЕТНОЕ ДОШКОЛЬНОЕ ОБРАЗОВАТЕЛЬНОЕ УЧРЕЖДЕНИЕ ДЕТСКИЙ САД ОБЩЕРАЗВИВАЮЩЕГО ВИДА № 96</t>
  </si>
  <si>
    <t>3</t>
  </si>
  <si>
    <t>3801020981</t>
  </si>
  <si>
    <t>МБДОУ ДЕТСКИЙ САД ОБЩЕРАЗВИВАЮЩЕГО ВИДА № 55</t>
  </si>
  <si>
    <t>МУНИЦИПАЛЬНОЕ БЮДЖЕТНОЕ ДОШКОЛЬНОЕ ОБРАЗОВАТЕЛЬНОЕ УЧРЕЖДЕНИЕ ДЕТСКИЙ САД ОБЩЕРАЗВИВАЮЩЕГО ВИДА № 55</t>
  </si>
  <si>
    <t>2</t>
  </si>
  <si>
    <t>3801016400</t>
  </si>
  <si>
    <t>МБДОУ ДЕТСКИЙ САД № 34</t>
  </si>
  <si>
    <t>МУНИЦИПАЛЬНОЕ БЮДЖЕТНОЕ ДОШКОЛЬНОЕ ОБРАЗОВАТЕЛЬНОЕ УЧРЕЖДЕНИЕ ДЕТСКИЙ САД № 34</t>
  </si>
  <si>
    <t>1</t>
  </si>
  <si>
    <t>3822001570</t>
  </si>
  <si>
    <t>МКДОУ ШАРАГАЙСКИЙ ДЕТСКИЙ САД</t>
  </si>
  <si>
    <t>МУНИЦИПАЛЬНОЕ КАЗЕННОЕ ДОШКОЛЬНОЕ ОБРАЗОВАТЕЛЬНОЕ УЧРЕЖДЕНИЕ ШАРАГАЙСКИЙ ДЕТСКИЙ САД</t>
  </si>
  <si>
    <t>3822001235</t>
  </si>
  <si>
    <t>МКДОУ ТАРНОПОЛЬСКИЙ ДЕТСКИЙ САД</t>
  </si>
  <si>
    <t>МУНИЦИПАЛЬНОЕ КАЗЕННОЕ ДОШКОЛЬНОЕ ОБРАЗОВАТЕЛЬНОЕ УЧРЕЖДЕНИЕ ТАРНОПОЛЬСКИЙ ДЕТСКИЙ САД</t>
  </si>
  <si>
    <t>3822001267</t>
  </si>
  <si>
    <t>МКДОУ МЕТЛЯЕВСКИЙ ДЕТСКИЙ САД</t>
  </si>
  <si>
    <t>МУНИЦИПАЛЬНОЕ КАЗЕННОЕ ДОШКОЛЬНОЕ ОБРАЗОВАТЕЛЬНОЕ УЧРЕЖДЕНИЕ МЕТЛЯЕВСКИЙ ДЕТСКИЙ САД</t>
  </si>
  <si>
    <t>3822001330</t>
  </si>
  <si>
    <t>МКДОУ КУМАРЕЙСКИЙ ДЕТСКИЙ САД</t>
  </si>
  <si>
    <t>МУНИЦИПАЛЬНОЕ КАЗЕННОЕ ДОШКОЛЬНОЕ ОБРАЗОВАТЕЛЬНОЕ УЧРЕЖДЕНИЕ КУМАРЕЙСКИЙ ДЕТСКИЙ САД</t>
  </si>
  <si>
    <t>3822001443</t>
  </si>
  <si>
    <t>МКДОУ КОНОВАЛОВСКИЙ ДЕТСКИЙ САД</t>
  </si>
  <si>
    <t>МУНИЦИПАЛЬНОЕ КАЗЕННОЕ ДОШКОЛЬНОЕ ОБРАЗОВАТЕЛЬНОЕ УЧРЕЖДЕНИЕ КОНОВАЛОВСКИЙ ДЕТСКИЙ САД</t>
  </si>
  <si>
    <t>3822001316</t>
  </si>
  <si>
    <t>МКДОУ БАЛАГАНСКИЙ ДЕТСКИЙ САД № 3</t>
  </si>
  <si>
    <t>МУНИЦИПАЛЬНОЕ КАЗЕННОЕ ДОШКОЛЬНОЕ ОБРАЗОВАТЕЛЬНОЕ УЧРЕЖДЕНИЕ БАЛАГАНСКИЙ ДЕТСКИЙ САД № 3</t>
  </si>
  <si>
    <t>3822001309</t>
  </si>
  <si>
    <t>МКДОУ БАЛАГАНСКИЙ ДЕТСКИЙ САД № 1</t>
  </si>
  <si>
    <t>МУНИЦИПАЛЬНОЕ КАЗЕННОЕ ДОШКОЛЬНОЕ ОБРАЗОВАТЕЛЬНОЕ УЧРЕЖДЕНИЕ БАЛАГАНСКИЙ ДЕТСКИЙ САД № 1</t>
  </si>
  <si>
    <t>3822001210</t>
  </si>
  <si>
    <t>МБОУ ШАРАГАЙСКАЯ СОШ</t>
  </si>
  <si>
    <t>МУНИЦИПАЛЬНОЕ БЮДЖЕТНОЕ ОБЩЕОБРАЗОВАТЕЛЬНОЕ УЧРЕЖДЕНИЕ ШАРАГАЙСКАЯ СРЕДНЯЯ ОБЩЕОБРАЗОВАТЕЛЬНАЯ ШКОЛА</t>
  </si>
  <si>
    <t>3822001281</t>
  </si>
  <si>
    <t>МБОУ ТАРНОПОЛЬСКАЯ СОШ</t>
  </si>
  <si>
    <t>МУНИЦИПАЛЬНОЕ БЮДЖЕТНОЕ ОБЩЕОБРАЗОВАТЕЛЬНОЕ УЧРЕЖДЕНИЕ ТАРНОПОЛЬСКАЯ СРЕДНЯЯ ОБЩЕОБРАЗОВАТЕЛЬНАЯ ШКОЛА</t>
  </si>
  <si>
    <t>3822001203</t>
  </si>
  <si>
    <t>МБОУ КУМАРЕЙСКАЯ СОШ</t>
  </si>
  <si>
    <t>МУНИЦИПАЛЬНОЕ БЮДЖЕТНОЕ ОБЩЕОБРАЗОВАТЕЛЬНОЕ УЧРЕЖДЕНИЕ КУМАРЕЙСКАЯ СРЕДНЯЯ ОБЩЕОБРАЗОВАТЕЛЬНАЯ ШКОЛА</t>
  </si>
  <si>
    <t>МБУ ДО ДДТ БАЯНДАЕВСКОГО РАЙОНА</t>
  </si>
  <si>
    <t>МУНИЦИПАЛЬНОЕ БЮДЖЕТНОЕ УЧРЕЖДЕНИЕ ДОПОЛНИТЕЛЬНОГО ОБРАЗОВАНИЯ ДОМ ДЕТСКОГО ТВОРЧЕСТВА БАЯНДАЕВСКОГО РАЙОНА</t>
  </si>
  <si>
    <t>МБОУ "ТУРГЕНЕВСКАЯ СОШ"</t>
  </si>
  <si>
    <t>МУНИЦИПАЛЬНОЕ БЮДЖЕТНОЕ ОБЩЕОБРАЗОВАТЕЛЬНОЕ УЧРЕЖДЕНИЕ "ТУРГЕНЕВСКАЯ СРЕДНЯЯ ОБЩЕОБРАЗОВАТЕЛЬНАЯ ШКОЛА"</t>
  </si>
  <si>
    <t>МБОУ ПОЛОВИНСКАЯ СОШ</t>
  </si>
  <si>
    <t>МУНИЦИПАЛЬНОЕ БЮДЖЕТНОЕ ОБЩЕОБРАЗОВАТЕЛЬНОЕ УЧРЕЖДЕНИЕ ПОЛОВИНСКАЯ СРЕДНЯЯ ОБЩЕОБРАЗОВАТЕЛЬНАЯ ШКОЛА</t>
  </si>
  <si>
    <t>МБОУ ПОКРОВСКАЯ СОШ</t>
  </si>
  <si>
    <t>МУНИЦИПАЛЬНОЕ БЮДЖЕТНОЕ ОБЩЕОБРАЗОВАТЕЛЬНОЕ УЧРЕЖДЕНИЕ ПОКРОВСКАЯ СРЕДНЯЯ ОБЩЕОБРАЗОВАТЕЛЬНАЯ ШКОЛА</t>
  </si>
  <si>
    <t>МБОУ "ОЛЬЗОНОВСКАЯ СРЕДНЯЯ ШКОЛА"</t>
  </si>
  <si>
    <t>МУНИЦИПАЛЬНОЕ БЮДЖЕТНОЕ ОБЩЕОБРАЗОВАТЕЛЬНОЕ УЧРЕЖДЕНИЕ "ОЛЬЗОНОВСКАЯ СРЕДНЯЯ ОБЩЕОБРАЗОВАТЕЛЬНАЯ ШКОЛА"</t>
  </si>
  <si>
    <t>МБОУ ГАХАНСКАЯ СОШ</t>
  </si>
  <si>
    <t>МУНИЦИПАЛЬНОЕ БЮДЖЕТНОЕ ОБЩЕОБРАЗОВАТЕЛЬНОЕ УЧРЕЖДЕНИЕ ГАХАНСКАЯ СРЕДНЯЯ ОБЩЕОБРАЗОВАТЕЛЬНАЯ ШКОЛА</t>
  </si>
  <si>
    <t>МБОУ "ВАСИЛЬЕВСКАЯ СОШ"</t>
  </si>
  <si>
    <t>МУНИЦИПАЛЬНОЕ БЮДЖЕТНОЕ ОБЩЕОБРАЗОВАТЕЛЬНОЕ УЧРЕЖДЕНИЕ "ВАСИЛЬЕВСКАЯ СРЕДНЯЯ ОБЩЕОБРАЗОВАТЕЛЬНАЯ ШКОЛА"</t>
  </si>
  <si>
    <t>МБДОУ ЗАГАТУЙСКИЙ ДЕТСКИЙ САД "СКАЗКА"</t>
  </si>
  <si>
    <t>МУНИЦИПАЛЬНОЕ БЮДЖЕТНОЕ ДОШКОЛЬНОЕ ОБРАЗОВАТЕЛЬНОЕ УЧРЕЖДЕНИЕ ЗАГАТУЙСКИЙ ДЕТСКИЙ САД "СКАЗКА"</t>
  </si>
  <si>
    <t>МБДОУ ВАСИЛЬЕВСКИЙ ДЕТСКИЙ САД</t>
  </si>
  <si>
    <t>МУНИЦИПАЛЬНОЕ БЮДЖЕТНОЕ ДОШКОЛЬНОЕ ОБРАЗОВАТЕЛЬНОЕ УЧРЕЖДЕНИЕ ВАСИЛЬЕВСКИЙ ДЕТСКИЙ САД</t>
  </si>
  <si>
    <t>МБДОУ ДЕТСКИЙ САД №2</t>
  </si>
  <si>
    <t>МУНИЦИПАЛЬНОЕ БЮДЖЕТНОЕ ДОШКОЛЬНОЕ ОБРАЗОВАТЕЛЬНОЕ УЧРЕЖДЕНИЕ БАЯНДАЕВСКИЙ ДЕТСКИЙ САД №2 "СОЛНЫШКО"</t>
  </si>
  <si>
    <t>МБДОУ БАЯНДАЕВСКИЙ ДЕТСКИЙ САД № 3 "ЗВЁЗДОЧКА"</t>
  </si>
  <si>
    <t>МУНИЦИПАЛЬНОЕ БЮДЖЕТНОЕ ДОШКОЛЬНОЕ ОБРАЗОВАТЕЛЬНОЕ УЧРЕЖДЕНИЕ БАЯНДАЕВСКИЙ ДЕТСКИЙ САД № 3 "ЗВЁЗДОЧКА"</t>
  </si>
  <si>
    <t>МБОУ ХОГОТОВСКАЯ СОШ</t>
  </si>
  <si>
    <t>МУНИЦИПАЛЬНОЕ БЮДЖЕТНОЕ ОБЩЕОБРАЗОВАТЕЛЬНОЕ УЧРЕЖДЕНИЕ ХОГОТОВСКАЯ СРЕДНЯЯ ОБЩЕОБРАЗОВАТЕЛЬНАЯ ШКОЛА ИМЕНИ БОРОНОЕВА АСАЛХАНА ОЛЬЗОНОВИЧА</t>
  </si>
  <si>
    <t>МБОУ ХАТАР-ХАДАЙСКАЯ СОШ</t>
  </si>
  <si>
    <t>МУНИЦИПАЛЬНОЕ БЮДЖЕТНОЕ ОБЩЕОБРАЗОВАТЕЛЬНОЕ УЧРЕЖДЕНИЕ ХАТАР-ХАДАЙСКАЯ СРЕДНЯЯ ОБЩЕОБРАЗОВАТЕЛЬНАЯ ШКОЛА ИМ. Е.Х.ЕХАНУРОВОЙ</t>
  </si>
  <si>
    <t>МБДОУ ПОКРОВСКИЙ ДЕТСКИЙ САД</t>
  </si>
  <si>
    <t>МУНИЦИПАЛЬНОЕ БЮДЖЕТНОЕ ДОШКОЛЬНОЕ ОБРАЗОВАТЕЛЬНОЕ УЧРЕЖДЕНИЕ ПОКРОВСКИЙ ДЕТСКИЙ САД "УЛЫБКА"</t>
  </si>
  <si>
    <t>МБДОУ ОЛЬЗОНОВСКИЙ ДЕТСКИЙ САД "АЛЕНУШКА"</t>
  </si>
  <si>
    <t>МУНИЦИПАЛЬНОЕ БЮДЖЕТНОЕ ДОШКОЛЬНОЕ ОБРАЗОВАТЕЛЬНОЕ УЧРЕЖДЕНИЕ ОЛЬЗОНОВСКИЙ ДЕТСКИЙ САД "АЛЕНУШКА"</t>
  </si>
  <si>
    <t>МБДОУ НАГАЛЫКСКИЙ ДЕТСКИЙ САД</t>
  </si>
  <si>
    <t>МУНИЦИПАЛЬНОЕ БЮДЖЕТНОЕ ДОШКОЛЬНОЕ ОБРАЗОВАТЕЛЬНОЕ УЧРЕЖДЕНИЕ НАГАЛЫКСКИЙ ДЕТСКИЙ САД</t>
  </si>
  <si>
    <t>МКОУ "МАРАКАНСКАЯ ООМШ"</t>
  </si>
  <si>
    <t>МУНИЦИПАЛЬНОЕ КАЗЕННОЕ ОБЩЕОБРАЗОВАТЕЛЬНОЕ УЧРЕЖДЕНИЕ "МАРАКАНСКАЯ ОСНОВНАЯ ОБЩЕОБРАЗОВАТЕЛЬНАЯ МАЛОКОМПЛЕКТНАЯ ШКОЛА"</t>
  </si>
  <si>
    <t>МКУ "РЕСУРСНЫЙ ЦЕНТР"</t>
  </si>
  <si>
    <t>МУНИЦИПАЛЬНОЕ КАЗЁННОЕ УЧРЕЖДЕНИЕ "РЕСУРСНЫЙ ЦЕНТР Г. БОДАЙБО И РАЙОНА"</t>
  </si>
  <si>
    <t>МКОУ "МАМАКАНСКАЯ СОШ"</t>
  </si>
  <si>
    <t>МУНИЦИПАЛЬНОЕ КАЗЁННОЕ ОБЩЕОБРАЗОВАТЕЛЬНОЕ  УЧРЕЖДЕНИЕ "МАМАКАНСКАЯ СРЕДНЯЯ ОБЩЕОБРАЗОВАТЕЛЬНАЯ  ШКОЛА"</t>
  </si>
  <si>
    <t>МКДОУ Д/С № 22</t>
  </si>
  <si>
    <t>МУНИЦИПАЛЬНОЕ КАЗЁННОЕ ДОШКОЛЬНОЕ ОБРАЗОВАТЕЛЬНОЕ УЧРЕЖДЕНИЕ ДЕТСКИЙ САД № 22 "УЛЫБКА"</t>
  </si>
  <si>
    <t>МКДОУ Д/С № 20</t>
  </si>
  <si>
    <t>МУНИЦИПАЛЬНОЕ КАЗЁННОЕ ДОШКОЛЬНОЕ ОБРАЗОВАТЕЛЬНОЕ УЧРЕЖДЕНИЕ ДЕТСКИЙ САД №20 "РОДНИЧОК"</t>
  </si>
  <si>
    <t>МКДОУ Д/С №15</t>
  </si>
  <si>
    <t>МУНИЦИПАЛЬНОЕ КАЗЁННОЕ ДОШКОЛЬНОЕ ОБРАЗОВАТЕЛЬНОЕ УЧРЕЖДЕНИЕ ДЕТСКИЙ САД №15 "КАПЕЛЬКА"</t>
  </si>
  <si>
    <t>МКДОУ Д/С № 1</t>
  </si>
  <si>
    <t>МУНИЦИПАЛЬНОЕ КАЗЁННОЕ ДОШКОЛЬНОЕ ОБРАЗОВАТЕЛЬНОЕ УЧРЕЖДЕНИЕ ДЕТСКИЙ САД № 1 "ЗОЛОТОЙ КЛЮЧИК"</t>
  </si>
  <si>
    <t>МКДОУ Д/С № 16</t>
  </si>
  <si>
    <t>МУНИЦИПАЛЬНОЕ КАЗЁННОЕ ДОШКОЛЬНОЕ ОБРАЗОВАТЕЛЬНОЕ УЧРЕЖДЕНИЕ ДЕТСКИЙ САД № 16 "АЛЁНУШКА"</t>
  </si>
  <si>
    <t>МБОУ "НОШ Г.БОДАЙБО"</t>
  </si>
  <si>
    <t>МУНИЦИПАЛЬНОЕ БЮДЖЕТНОЕ ОБЩЕОБРАЗОВАТЕЛЬНОЕ УЧРЕЖДЕНИЕ "НАЧАЛЬНАЯ ОБЩЕОБРАЗОВАТЕЛЬНАЯ ШКОЛА Г.БОДАЙБО"</t>
  </si>
  <si>
    <t>МБДОУ Д/С № 32</t>
  </si>
  <si>
    <t>МУНИЦИПАЛЬНОЕ БЮДЖЕТНОЕ ДОШКОЛЬНОЕ ОБРАЗОВАТЕЛЬНОЕ УЧРЕЖДЕНИЕ ДЕТСКИЙ САД № 32 "СКАЗКА"</t>
  </si>
  <si>
    <t>МКУ ДО "СЮН"</t>
  </si>
  <si>
    <t>МУНИЦИПАЛЬНОЕ КАЗЁННОЕ УЧРЕЖДЕНИЕ ДОПОЛНИТЕЛЬНОГО ОБРАЗОВАНИЯ "СТАНЦИЯ ЮНЫХ НАТУРАЛИСТОВ"</t>
  </si>
  <si>
    <t>МБОУ "ТАРАСИНСКАЯ СОШ"</t>
  </si>
  <si>
    <t>МУНИЦИПАЛЬНОЕ БЮДЖЕТНОЕ ОБЩЕОБРАЗОВАТЕЛЬНОЕ УЧРЕЖДЕНИЕ ТАРАСИНСКАЯ СРЕДНЯЯ ОБЩЕОБРАЗОВАТЕЛЬНАЯ ШКОЛА</t>
  </si>
  <si>
    <t>МБОУ СЕРЕДКИНСКАЯ СОШ</t>
  </si>
  <si>
    <t>МУНИЦИПАЛЬНОЕ БЮДЖЕТНОЕ ОБЩЕОБРАЗОВАТЕЛЬНОЕ УЧРЕЖДЕНИЕ СЕРЕДКИНСКАЯ СРЕДНЯЯ ОБЩЕОБРАЗОВАТЕЛЬНАЯ ШКОЛА</t>
  </si>
  <si>
    <t>МБОУ "БУРЕТСКАЯ СОШ"</t>
  </si>
  <si>
    <t>МУНИЦИПАЛЬНОЕ БЮДЖЕТНОЕ ОБЩЕОБРАЗОВАТЕЛЬНОЕ УЧРЕЖДЕНИЕ "БУРЕТСКАЯ СРЕДНЯЯ ОБЩЕОБРАЗОВАТЕЛЬНАЯ ШКОЛА"</t>
  </si>
  <si>
    <t>МБОУ БОХАНСКАЯ СОШ №2</t>
  </si>
  <si>
    <t>МУНИЦИПАЛЬНОЕ БЮДЖЕТНОЕ ОБЩЕОБРАЗОВАТЕЛЬНОЕ УЧРЕЖДЕНИЕ БОХАНСКАЯ СРЕДНЯЯ ОБЩЕОБРАЗОВАТЕЛЬНАЯ ШКОЛА №2</t>
  </si>
  <si>
    <t>МБОУ "БОХАНСКАЯ СОШ №1"</t>
  </si>
  <si>
    <t>МУНИЦИПАЛЬНОЕ БЮДЖЕТНОЕ ОБЩЕОБРАЗОВАТЕЛЬНОЕ УЧРЕЖДЕНИЕ "БОХАНСКАЯ СРЕДНЯЯ ОБЩЕОБРАЗОВАТЕЛЬНАЯ ШКОЛА №1"</t>
  </si>
  <si>
    <t>МБОУ "АЛЕКСАНДРОВСКАЯ СОШ"</t>
  </si>
  <si>
    <t>МУНИЦИПАЛЬНОЕ БЮДЖЕТНОЕ ОБЩЕОБРАЗОВАТЕЛЬНОЕ УЧРЕЖДЕНИЕ "АЛЕКСАНДРОВСКАЯ СРЕДНЯЯ ОБЩЕОБРАЗОВАТЕЛЬНАЯ ШКОЛА"</t>
  </si>
  <si>
    <t>МБОУ "ВЕРХНЕ-ИДИНСКАЯ СРЕДНЯЯ ОБЩЕОБРАЗОВАТЕЛЬНАЯ ШКОЛА"</t>
  </si>
  <si>
    <t>МУНИЦИПАЛЬНОЕ БЮДЖЕТНОЕ ОБЩЕОБРАЗОВАТЕЛЬНОЕ УЧРЕЖДЕНИЕ "ВЕРХНЕ-ИДИНСКАЯ СРЕДНЯЯ ОБЩЕОБРАЗОВАТЕЛЬНАЯ ШКОЛА"</t>
  </si>
  <si>
    <t>МБДОУ АЛЕКСАНДРОВСКИЙ ДЕТСКИЙСАД</t>
  </si>
  <si>
    <t>МУНИЦИПАЛЬНОЕ БЮДЖЕТНОЕ ДОШКОЛЬНОЕ ОБРАЗОВАТЕЛЬНОЕ УЧРЕЖДЕНИЕ АЛЕКСАНДРОВСКИЙ ДЕТСКИЙ САД</t>
  </si>
  <si>
    <t>МБДОУ "УКЫРСКИЙ Д/С"</t>
  </si>
  <si>
    <t>МУНИЦИПАЛЬНОЕ БЮДЖЕТНОЕ ДОШКОЛЬНОЕ ОБРАЗОВАТЕЛЬНОЕ УЧРЕЖДЕНИЕ "УКЫРСКИЙ ДЕТСКИЙ САД"</t>
  </si>
  <si>
    <t>МБДОУ "ТИХОНОВСКИЙ Д/С"</t>
  </si>
  <si>
    <t>МУНИЦИПАЛЬНОЕ БЮДЖЕТНОЕ ДОШКОЛЬНОЕ ОБРАЗОВАТЕЛЬНОЕ УЧРЕЖДЕНИЕ "ТИХОНОВСКИЙ ДЕТСКИЙ САД"</t>
  </si>
  <si>
    <t>МБДОУ "ТАРАСИНСКИЙ Д/С"</t>
  </si>
  <si>
    <t>МУНИЦИПАЛЬНОЕ БЮДЖЕТНОЕ ДОШКОЛЬНОЕ ОБРАЗОВАТЕЛЬНОЕ УЧРЕЖДЕНИЕ "ТАРАСИНСКИЙ ДЕТСКИЙ САД"</t>
  </si>
  <si>
    <t>МБДОУ "СЕРЕДКИНСКИЙ Д/С"</t>
  </si>
  <si>
    <t>МУНИЦИПАЛЬНОЕ БЮДЖЕТНОЕ ДОШКОЛЬНОЕ ОБРАЗОВАТЕЛЬНОЕ УЧРЕЖДЕНИЕ "СЕРЕДКИНСКИЙ ДЕТСКИЙ САД"</t>
  </si>
  <si>
    <t>3804045984</t>
  </si>
  <si>
    <t>МАУ ДПО "ЦРО"</t>
  </si>
  <si>
    <t>МУНИЦИПАЛЬНОЕ АВТОНОМНОЕ УЧРЕЖДЕНИЕ ДОПОЛНИТЕЛЬНОГО ПРОФЕССИОНАЛЬНОГО ОБРАЗОВАНИЯ "ЦЕНТР РАЗВИТИЯ ОБРАЗОВАНИЯ" МУНИЦИПАЛЬНОГО ОБРАЗОВАНИЯ ГОРОДА БРАТСКА</t>
  </si>
  <si>
    <t>3823029434</t>
  </si>
  <si>
    <t>МБУ ДО "ДЮСШ"</t>
  </si>
  <si>
    <t>МУНИЦИПАЛЬНОЕ БЮДЖЕТНОЕ УЧРЕЖДЕНИЕ ДОПОЛНИТЕЛЬНОГО ОБРАЗОВАНИЯ "ДЕТСКО-ЮНОШЕСКАЯ СПОРТИВНАЯ ШКОЛА"</t>
  </si>
  <si>
    <t>3823029459</t>
  </si>
  <si>
    <t>МКУ ДО "ДДТ"</t>
  </si>
  <si>
    <t>МУНИЦИПАЛЬНОЕ КАЗЕННОЕ УЧРЕЖДЕНИЕ ДОПОЛНИТЕЛЬНОГО ОБРАЗОВАНИЯ "ДОМ ДЕТСКОГО ТВОРЧЕСТВА"</t>
  </si>
  <si>
    <t>3823029240</t>
  </si>
  <si>
    <t>МКОУ "ХАРАНЖИНСКАЯ СОШ"</t>
  </si>
  <si>
    <t>МУНИЦИПАЛЬНОЕ КАЗЕННОЕ ОБЩЕОБРАЗОВАТЕЛЬНОЕ УЧРЕЖДЕНИЕ "ХАРАНЖИНСКАЯ СРЕДНЯЯ ОБЩЕОБРАЗОВАТЕЛЬНАЯ ШКОЛА"</t>
  </si>
  <si>
    <t>3823032476</t>
  </si>
  <si>
    <t>МКОУ "САХАРОВСКАЯ НОШ"</t>
  </si>
  <si>
    <t>МУНИЦИПАЛЬНОЕ КАЗЕННОЕ ОБЩЕОБРАЗОВАТЕЛЬНОЕ УЧРЕЖДЕНИЕ "САХАРОВСКАЯ НАЧАЛЬНАЯ ОБЩЕОБРАЗОВАТЕЛЬНАЯ ШКОЛА"</t>
  </si>
  <si>
    <t>3823029201</t>
  </si>
  <si>
    <t>МКОУ "ШУМИЛОВСКАЯ СОШ"</t>
  </si>
  <si>
    <t>МУНИЦИПАЛЬНОЕ КАЗЕННОЕ  ОБЩЕОБРАЗОВАТЕЛЬНОЕ УЧРЕЖДЕНИЕ "ШУМИЛОВСКАЯ СРЕДНЯЯ ОБЩЕОБРАЗОВАТЕЛЬНАЯ ШКОЛА"</t>
  </si>
  <si>
    <t>3823033127</t>
  </si>
  <si>
    <t>МКОУ "ХУДОБЧИНСКАЯ НАЧАЛЬНАЯ ШКОЛА - ДЕТСКИЙ САД"</t>
  </si>
  <si>
    <t>МУНИЦИПАЛЬНОЕ КАЗЁННОЕ ОБЩЕОБРАЗОВАТЕЛЬНОЕ УЧРЕЖДЕНИЕ ДЛЯ ДЕТЕЙ ДОШКОЛЬНОГО И МЛАДШЕГО ШКОЛЬНОГО ВОЗРАСТА "ХУДОБЧИНСКАЯ НАЧАЛЬНАЯ ШКОЛА - ДЕТСКИЙ САД"</t>
  </si>
  <si>
    <t>3823029233</t>
  </si>
  <si>
    <t>МКОУ "ТЭМИНСКАЯ СОШ"</t>
  </si>
  <si>
    <t>МУНИЦИПАЛЬНОЕ КАЗЁННОЕ ОБЩЕОБРАЗОВАТЕЛЬНОЕ УЧРЕЖДЕНИЕ "ТЭМИНСКАЯ СРЕДНЯЯ ОБЩЕОБРАЗОВАТЕЛЬНАЯ ШКОЛА"</t>
  </si>
  <si>
    <t>3823029402</t>
  </si>
  <si>
    <t>МКОУ "ТУРМАНСКАЯ СОШ"</t>
  </si>
  <si>
    <t>МУНИЦИПАЛЬНОЕ КАЗЕННОЕ ОБЩЕОБРАЗОВАТЕЛЬНОЕ УЧРЕЖДЕНИЕ "ТУРМАНСКАЯ СРЕДНЯЯ ОБЩЕОБРАЗОВАТЕЛЬНАЯ ШКОЛА"</t>
  </si>
  <si>
    <t>3823029226</t>
  </si>
  <si>
    <t>МКОУ "ТАРМИНСКАЯ СОШ"</t>
  </si>
  <si>
    <t>МУНИЦИПАЛЬНОЕ КАЗЕННОЕ ОБЩЕОБРАЗОВАТЕЛЬНОЕ УЧРЕЖДЕНИЕ "ТАРМИНСКАЯ СРЕДНЯЯ ОБЩЕОБРАЗОВАТЕЛЬНАЯ ШКОЛА"</t>
  </si>
  <si>
    <t>3823029000</t>
  </si>
  <si>
    <t>МКОУ "ТАНГУЙСКАЯ СОШ"</t>
  </si>
  <si>
    <t>МУНИЦИПАЛЬНОЕ КАЗЕННОЕ ОБЩЕОБРАЗОВАТЕЛЬНОЕ УЧРЕЖДЕНИЕ "ТАНГУЙСКАЯ СРЕДНЯЯ ОБЩЕОБРАЗОВАТЕЛЬНАЯ ШКОЛА"</t>
  </si>
  <si>
    <t>3823032395</t>
  </si>
  <si>
    <t>МКОУ "ПРИРЕЧЕНСКАЯ ООШ"</t>
  </si>
  <si>
    <t>МУНИЦИПАЛЬНОЕ КАЗЕННОЕ ОБЩЕОБРАЗОВАТЕЛЬНОЕ УЧРЕЖДЕНИЕ "ПРИРЕЧЕНСКАЯ ОСНОВНАЯ ОБЩЕОБРАЗОВАТЕЛЬНАЯ ШКОЛА"</t>
  </si>
  <si>
    <t>3823001380</t>
  </si>
  <si>
    <t>МКОУ "ПРИБОЙНОВСКАЯ СОШ"</t>
  </si>
  <si>
    <t>МУНИЦИПАЛЬНОЕ КАЗЁННОЕ ОБЩЕОБРАЗОВАТЕЛЬНОЕ УЧРЕЖДЕНИЕ "ПРИБОЙНОВСКАЯ СРЕДНЯЯ ОБЩЕОБРАЗОВАТЕЛЬНАЯ ШКОЛА"</t>
  </si>
  <si>
    <t>3823028832</t>
  </si>
  <si>
    <t>МКОУ "ПОКОСНИНСКАЯ СОШ"</t>
  </si>
  <si>
    <t>МУНИЦИПАЛЬНОЕ КАЗЕННОЕ ОБЩЕОБРАЗОВАТЕЛЬНОЕ УЧРЕЖДЕНИЕ "ПОКОСНИНСКАЯ СРЕДНЯЯ ОБЩЕОБРАЗОВАТЕЛЬНАЯ ШКОЛА"</t>
  </si>
  <si>
    <t>3823029346</t>
  </si>
  <si>
    <t>МКОУ "ОЗЕРНИНСКАЯ СОШ"</t>
  </si>
  <si>
    <t>МУНИЦИПАЛЬНОЕ КАЗЕННОЕ ОБЩЕОБРАЗОВАТЕЛЬНОЕ УЧРЕЖДЕНИЕ "ОЗЕРНИНСКАЯ СРЕДНЯЯ ОБЩЕОБРАЗОВАТЕЛЬНАЯ ШКОЛА"</t>
  </si>
  <si>
    <t>МКДОУ ДЕТСКИЙ САД " КОЛОСОК"</t>
  </si>
  <si>
    <t>МУНИЦИПАЛЬНОЕ КАЗЁННОЕ ДОШКОЛЬНОЕ ОБРАЗОВАТЕЛЬНОЕ УЧРЕЖДЕНИЕ ДЕТСКИЙ САД "КОЛОСОК"</t>
  </si>
  <si>
    <t>МКДОУ ДЕТСКИЙ САД "ЖАРОК"</t>
  </si>
  <si>
    <t>МУНИЦИПАЛЬНОЕ КАЗЕННОЕ ДОШКОЛЬНОЕ ОБРАЗОВАТЕЛЬНОЕ УЧРЕЖДЕНИЕ ДЕТСКИЙ САД "ЖАРОК"</t>
  </si>
  <si>
    <t>МКДОУ ДЕТСКИЙ САД "БЕРЁЗКА"</t>
  </si>
  <si>
    <t>МУНИЦИПАЛЬНОЕ КАЗЁННОЕ ДОШКОЛЬНОЕ ОБРАЗОВАТЕЛЬНОЕ УЧРЕЖДЕНИЕ ДЕТСКИЙ САД "БЕРЁЗКА"</t>
  </si>
  <si>
    <t>МКДОУ "МАЛЫШКА"</t>
  </si>
  <si>
    <t>МУНИЦИПАЛЬНОЕ КАЗЁННОЕ ДОШКОЛЬНОЕ ОБРАЗОВАТЕЛЬНОЕ УЧРЕЖДЕНИЕ ДЕТСКИЙ САД "МАЛЫШКА"</t>
  </si>
  <si>
    <t>МКДОУ ДЕТСКИЙ САД "МАЛИНКА"</t>
  </si>
  <si>
    <t>МУНИЦИПАЛЬНОЕ КАЗЕННОЕ ДОШКОЛЬНОЕ ОБРАЗОВАТЕЛЬНОЕ УЧРЕЖДЕНИЕ ДЕТСКИЙ САД "МАЛИНКА"</t>
  </si>
  <si>
    <t>МКДОУ ДЕТСКИЙ САД "ЛЕСОВИЧОК"</t>
  </si>
  <si>
    <t>МУНИЦИПАЛЬНОЕ КАЗЕННОЕ ДОШКОЛЬНОЕ ОБРАЗОВАТЕЛЬНОЕ УЧРЕЖДЕНИЕ  ДЕТСКИЙ САД "ЛЕСОВИЧОК"</t>
  </si>
  <si>
    <t>МКДОУ ДЕТСКИЙ САД "БУРАТИНО"</t>
  </si>
  <si>
    <t>МУНИЦИПАЛЬНОЕ КАЗЁННОЕ ДОШКОЛЬНОЕ ОБРАЗОВАТЕЛЬНОЕ УЧРЕЖДЕНИЕ ДЕТСКИЙ САД "БУРАТИНО"</t>
  </si>
  <si>
    <t>МКДОУ ДЕТСКИЙ САД " БРУСНИЧКА"</t>
  </si>
  <si>
    <t>МУНИЦИПАЛЬНОЕ КАЗЕННОЕ ДОШКОЛЬНОЕ ОБРАЗОВАТЕЛЬНОЕ УЧРЕЖДЕНИЕ ДЕТСКИЙ САД "БРУСНИЧКА"</t>
  </si>
  <si>
    <t>МКДОУ "БЕРЕЗКА"</t>
  </si>
  <si>
    <t>МУНИЦИПАЛЬНОЕ КАЗЁННОЕ ДОШКОЛЬНОЕ ОБРАЗОВАТЕЛЬНОЕ УЧРЕЖДЕНИЕ ОБЩЕРАЗВИВАЮЩЕГО ВИДА ДЕТСКИЙ САД "БЕРЕЗКА"</t>
  </si>
  <si>
    <t>МКДОУ "ОДУВАНЧИК"</t>
  </si>
  <si>
    <t>МУНИЦИПАЛЬНОЕ КАЗЕННОЕ ДОШКОЛЬНОЕ ОБРАЗОВАТЕЛЬНОЕ УЧРЕЖДЕНИЕ ДЕТСКИЙ САД "ОДУВАНЧИК"</t>
  </si>
  <si>
    <t>МКДОУ "ДЮЙМОВОЧКА"</t>
  </si>
  <si>
    <t>МУНИЦИПАЛЬНОЕ КАЗЕННОЕ ДОШКОЛЬНОЕ ОБРАЗОВАТЕЛЬНОЕ УЧРЕЖДЕНИЕ ДЕТСКИЙ САД "ДЮЙМОВОЧКА"</t>
  </si>
  <si>
    <t>3823029145</t>
  </si>
  <si>
    <t>МКОУ "НОВОДОЛОНОВСКАЯ СОШ"</t>
  </si>
  <si>
    <t>МУНИЦИПАЛЬНОЕ КАЗЁННОЕ ОБЩЕОБРАЗОВАТЕЛЬНОЕ УЧРЕЖДЕНИЕ  "НОВОДОЛОНОВСКАЯ СРЕДНЯЯ ОБЩЕОБРАЗОВАТЕЛЬНАЯ ШКОЛА"</t>
  </si>
  <si>
    <t>3823029120</t>
  </si>
  <si>
    <t>МКОУ "НАРАТАЕВСКАЯ СОШ"</t>
  </si>
  <si>
    <t>МУНИЦИПАЛЬНОЕ КАЗЕННОЕ ОБЩЕОБРАЗОВАТЕЛЬНОЕ УЧРЕЖДЕНИЕ "НАРАТАЕВСКАЯ СРЕДНЯЯ ОБЩЕОБРАЗОВАТЕЛЬНАЯ ШКОЛА"</t>
  </si>
  <si>
    <t>3823029113</t>
  </si>
  <si>
    <t>МКОУ "МАМЫРСКАЯ СОШ"</t>
  </si>
  <si>
    <t>МУНИЦИПАЛЬНОЕ КАЗЁННОЕ ОБЩЕОБРАЗОВАТЕЛЬНОЕ УЧРЕЖДЕНИЕ "МАМЫРСКАЯ СРЕДНЯЯ ОБЩЕОБРАЗОВАТЕЛЬНАЯ ШКОЛА"</t>
  </si>
  <si>
    <t>3823032370</t>
  </si>
  <si>
    <t>МКОУ "ЛЕОНОВСКАЯ ООШ"</t>
  </si>
  <si>
    <t>МУНИЦИПАЛЬНОЕ КАЗЕННОЕ  ОБЩЕОБРАЗОВАТЕЛЬНОЕ УЧРЕЖДЕНИЕ "ЛЕОНОВСКАЯ ОСНОВНАЯ ОБЩЕОБРАЗОВАТЕЛЬНАЯ ШКОЛА"</t>
  </si>
  <si>
    <t>3823032388</t>
  </si>
  <si>
    <t>МКОУ "КУМЕЙСКАЯ ООШ"</t>
  </si>
  <si>
    <t>МУНИЦИПАЛЬНОЕ КАЗЕННОЕ ОБЩЕОБРАЗОВАТЕЛЬНОЕ УЧРЕЖДЕНИЕ "КУМЕЙСКАЯ ОСНОВНАЯ ОБЩЕОБРАЗОВАТЕЛЬНАЯ ШКОЛА"</t>
  </si>
  <si>
    <t>3823029219</t>
  </si>
  <si>
    <t>МКОУ "КУЗНЕЦОВСКАЯ СОШ"</t>
  </si>
  <si>
    <t>МУНИЦИПАЛЬНОЕ КАЗЕННОЕ ОБЩЕОБРАЗОВАТЕЛЬНОЕ УЧРЕЖДЕНИЕ "КУЗНЕЦОВСКАЯ СРЕДНЯЯ ОБЩЕОБРАЗОВАТЕЛЬНАЯ  ШКОЛА"</t>
  </si>
  <si>
    <t>3823029096</t>
  </si>
  <si>
    <t>МКОУ "КУВАТСКАЯ СОШ"</t>
  </si>
  <si>
    <t>МУНИЦИПАЛЬНОЕ КАЗЁННОЕ ОБЩЕОБРАЗОВАТЕЛЬНОЕ УЧРЕЖДЕНИЕ "КУВАТСКАЯ СРЕДНЯЯ ОБЩЕОБРАЗОВАТЕЛЬНАЯ ШКОЛА"</t>
  </si>
  <si>
    <t>3823029410</t>
  </si>
  <si>
    <t>МКОУ "КОБЛЯКОВСКАЯ СОШ"</t>
  </si>
  <si>
    <t>МУНИЦИПАЛЬНОЕ КАЗЕННОЕ ОБЩЕОБРАЗОВАТЕЛЬНОЕ УЧРЕЖДЕНИЕ "КОБЛЯКОВСКАЯ СРЕДНЯЯ ОБЩЕОБРАЗОВАТЕЛЬНАЯ ШКОЛА"</t>
  </si>
  <si>
    <t>3823031828</t>
  </si>
  <si>
    <t>МКОУ "КОБИНСКАЯ ООШ"</t>
  </si>
  <si>
    <t>МУНИЦИПАЛЬНОЕ КАЗЕННОЕ ОБЩЕОБРАЗОВАТЕЛЬНОЕ УЧРЕЖДЕНИЕ "КОБИНСКАЯ ОСНОВНАЯ ОБЩЕОБРАЗОВАТЕЛЬНАЯ ШКОЛА"</t>
  </si>
  <si>
    <t>3823029385</t>
  </si>
  <si>
    <t>МКОУ "КЛЮЧИ-БУЛАКСКАЯ СОШ"</t>
  </si>
  <si>
    <t>МУНИЦИПАЛЬНОЕ КАЗЁННОЕ ОБЩЕОБРАЗОВАТЕЛЬНОЕ УЧРЕЖДЕНИЕ "КЛЮЧИ-БУЛАКСКАЯ СРЕДНЯЯ ОБЩЕОБРАЗОВАТЕЛЬНАЯ ШКОЛА"</t>
  </si>
  <si>
    <t>3823029353</t>
  </si>
  <si>
    <t>МКОУ "КЕЖЕМСКАЯ СОШ"</t>
  </si>
  <si>
    <t>МУНИЦИПАЛЬНОЕ КАЗЕННОЕ ОБЩЕОБРАЗОВАТЕЛЬНОЕ УЧРЕЖДЕНИЕ "КЕЖЕМСКАЯ СРЕДНЯЯ ОБЩЕОБРАЗОВАТЕЛЬНАЯ ШКОЛА"</t>
  </si>
  <si>
    <t>3823032229</t>
  </si>
  <si>
    <t>МКОУ "КАРДОЙСКАЯ ООШ"</t>
  </si>
  <si>
    <t>МУНИЦИПАЛЬНОЕ КАЗЕННОЕ ОБЩЕОБРАЗОВАТЕЛЬНОЕ УЧРЕЖДЕНИЕ "КАРДОЙСКАЯ ОСНОВНАЯ ОБЩЕОБРАЗОВАТЕЛЬНАЯ ШКОЛА"</t>
  </si>
  <si>
    <t>3823029321</t>
  </si>
  <si>
    <t>МКОУ "КАЛТУКСКАЯ СОШ"</t>
  </si>
  <si>
    <t>МУНИЦИПАЛЬНОЕ КАЗЕННОЕ ОБЩЕОБРАЗОВАТЕЛЬНОЕ УЧРЕЖДЕНИЕ "КАЛТУКСКАЯ СРЕДНЯЯ ОБЩЕОБРАЗОВАТЕЛЬНАЯ ШКОЛА"</t>
  </si>
  <si>
    <t>3823001421</t>
  </si>
  <si>
    <t>МКОУ "ИЛИРСКАЯ СОШ №2"</t>
  </si>
  <si>
    <t>МУНИЦИПАЛЬНОЕ КАЗЁННОЕ ОБЩЕОБРАЗОВАТЕЛЬНОЕ УЧРЕЖДЕНИЕ "ИЛИРСКАЯ СРЕДНЯЯ ОБЩЕОБРАЗОВАТЕЛЬНАЯ ШКОЛА №2"</t>
  </si>
  <si>
    <t>3823029297</t>
  </si>
  <si>
    <t>МКОУ "ИЛИРСКАЯ СОШ №1"</t>
  </si>
  <si>
    <t>МУНИЦИПАЛЬНОЕ КАЗЁННОЕ ОБЩЕОБРАЗОВАТЕЛЬНОЕ УЧРЕЖДЕНИЕ "ИЛИРСКАЯ СРЕДНЯЯ ОБЩЕОБРАЗОВАТЕЛЬНАЯ ШКОЛА № 1"</t>
  </si>
  <si>
    <t>3823029184</t>
  </si>
  <si>
    <t>МКОУ "ЗЯБИНСКАЯ СОШ"</t>
  </si>
  <si>
    <t>МУНИЦИПАЛЬНОЕ КАЗЕННОЕ ОБЩЕОБРАЗОВАТЕЛЬНОЕ УЧРЕЖДЕНИЕ "ЗЯБИНСКАЯ СРЕДНЯЯ ОБЩЕОБРАЗОВАТЕЛЬНАЯ ШКОЛА"</t>
  </si>
  <si>
    <t>3823029360</t>
  </si>
  <si>
    <t>МКОУ "ДОБЧУРСКАЯ СОШ"</t>
  </si>
  <si>
    <t>МУНИЦИПАЛЬНОЕ КАЗЁННОЕ ОБЩЕОБРАЗОВАТЕЛЬНОЕ УЧРЕЖДЕНИЕ "ДОБЧУРСКАЯ СРЕДНЯЯ ОБЩЕОБРАЗОВАТЕЛЬНАЯ ШКОЛА"</t>
  </si>
  <si>
    <t>3823029466</t>
  </si>
  <si>
    <t>МКОУ "ВИХОРЕВСКАЯ ВСОШ"</t>
  </si>
  <si>
    <t>МУНИЦИПАЛЬНОЕ КАЗЁННОЕ ОБЩЕОБРАЗОВАТЕЛЬНОЕ УЧРЕЖДЕНИЕ "ВИХОРЕВСКАЯ ВЕЧЕРНЯЯ (СМЕННАЯ) ОБЩЕОБРАЗОВАТЕЛЬНАЯ ШКОЛА"</t>
  </si>
  <si>
    <t>3823001397</t>
  </si>
  <si>
    <t>МКОУ "ВИХОРЕВСКАЯ СОШ №2"</t>
  </si>
  <si>
    <t>МУНИЦИПАЛЬНОЕ КАЗЁННОЕ ОБЩЕОБРАЗОВАТЕЛЬНОЕ УЧРЕЖДЕНИЕ "ВИХОРЕВСКАЯ СРЕДНЯЯ ОБЩЕОБРАЗОВАТЕЛЬНАЯ ШКОЛА №2"</t>
  </si>
  <si>
    <t>3823029272</t>
  </si>
  <si>
    <t>МКОУ "ВИХОРЕВСКАЯ СОШ №10"</t>
  </si>
  <si>
    <t>МУНИЦИПАЛЬНОЕ КАЗЁННОЕ ОБЩЕОБРАЗОВАТЕЛЬНОЕ УЧРЕЖДЕНИЕ "ВИХОРЕВСКАЯ СРЕДНЯЯ ОБЩЕОБРАЗОВАТЕЛЬНАЯ ШКОЛА № 10"</t>
  </si>
  <si>
    <t>3823029280</t>
  </si>
  <si>
    <t>МКОУ "ВИХОРЕВСКАЯ СОШ №1"</t>
  </si>
  <si>
    <t>МУНИЦИПАЛЬНОЕ КАЗЕННОЕ ОБЩЕОБРАЗОВАТЕЛЬНОЕ УЧРЕЖДЕНИЕ "ВИХОРЕВСКАЯ СРЕДНЯЯ ОБЩЕОБРАЗОВАТЕЛЬНАЯ ШКОЛА № 1"</t>
  </si>
  <si>
    <t>3823032469</t>
  </si>
  <si>
    <t>МКОУ "БУРНИНСКАЯ НОШ"</t>
  </si>
  <si>
    <t>МУНИЦИПАЛЬНОЕ КАЗЕННОЕ ОБЩЕОБРАЗОВАТЕЛЬНОЕ УЧРЕЖДЕНИЕ "БУРНИНСКАЯ НАЧАЛЬНАЯ ОБЩЕОБРАЗОВАТЕЛЬНАЯ ШКОЛА"</t>
  </si>
  <si>
    <t>3823029307</t>
  </si>
  <si>
    <t>МКОУ "БОРОВСКАЯ СОШ"</t>
  </si>
  <si>
    <t>МУНИЦИПАЛЬНОЕ КАЗЕННОЕ ОБЩЕОБРАЗОВАТЕЛЬНОЕ УЧРЕЖДЕНИЕ "БОРОВСКАЯ СРЕДНЯЯ ОБЩЕОБРАЗОВАТЕЛЬНАЯ ШКОЛА"</t>
  </si>
  <si>
    <t>3823029314</t>
  </si>
  <si>
    <t>МКОУ "БОЛЬШЕОКИНСКАЯ СОШ"</t>
  </si>
  <si>
    <t>МУНИЦИПАЛЬНОЕ КАЗЁННОЕ ОБЩЕОБРАЗОВАТЕЛЬНОЕ УЧРЕЖДЕНИЕ "БОЛЬШЕОКИНСКАЯ СРЕДНЯЯ ОБЩЕОБРАЗОВАТЕЛЬНАЯ ШКОЛА"</t>
  </si>
  <si>
    <t>3823032860</t>
  </si>
  <si>
    <t>МКОУ "БАРЧИМСКАЯ НАЧАЛЬНАЯ ШКОЛА-ДЕТСКИЙ САД"</t>
  </si>
  <si>
    <t>МУНИЦИПАЛЬНОЕ КАЗЁННОЕ ОБЩЕОБРАЗОВАТЕЛЬНОЕ УЧРЕЖДЕНИЕ ДЛЯ ДЕТЕЙ ДОШКОЛЬНОГО И МЛАДШЕГО ШКОЛЬНОГО ВОЗРАСТА "БАРЧИМСКАЯ НАЧАЛЬНАЯ ШКОЛА-ДЕТСКИЙ САД"</t>
  </si>
  <si>
    <t>3823029378</t>
  </si>
  <si>
    <t>МКОУ "АЛЕКСАНДРОВСКАЯ СОШ"</t>
  </si>
  <si>
    <t>МУНИЦИПАЛЬНОЕ КАЗЁННОЕ ОБЩЕОБРАЗОВАТЕЛЬНОЕ УЧРЕЖДЕНИЕ "АЛЕКСАНДРОВСКАЯ СРЕДНЯЯ ОБЩЕОБРАЗОВАТЕЛЬНАЯ ШКОЛА"</t>
  </si>
  <si>
    <t>МКДОУ Д/С "ЁЛОЧКА"</t>
  </si>
  <si>
    <t>МУНИЦИПАЛЬНОЕ КАЗЕННОЕ ДОШКОЛЬНОЕ ОБРАЗОВАТЕЛЬНОЕ УЧРЕЖДЕНИЕ ОБЩЕРАЗВИВАЮЩЕГО ВИДА ДЕТСКИЙ САД "ЁЛОЧКА"</t>
  </si>
  <si>
    <t>МКДОУ ДЕТСКИЙ САД "ТОПОЛЕК"</t>
  </si>
  <si>
    <t>МУНИЦИПАЛЬНОЕ КАЗЁННОЕ ДОШКОЛЬНОЕ ОБРАЗОВАТЕЛЬНОЕ УЧРЕЖДЕНИЕ ДЕТСКИЙ САД "ТОПОЛЕК"</t>
  </si>
  <si>
    <t>МКДОУ ДЕТСКИЙ САД "ТОПОЛЁК"</t>
  </si>
  <si>
    <t>МУНИЦИПАЛЬНОЕ КАЗЕННОЕ ДОШКОЛЬНОЕ ОБРАЗОВАТЕЛЬНОЕ УЧРЕЖДЕНИЕ ДЕТСКИЙ САД "ТОПОЛЁК"</t>
  </si>
  <si>
    <t>МКДОУ "СОЛНЫШКО"</t>
  </si>
  <si>
    <t>МУНИЦИПАЛЬНОЕ КАЗЁННОЕ ДОШКОЛЬНОЕ ОБРАЗОВАТЕЛЬНОЕ УЧРЕЖДЕНИЕ  ДЕТСКИЙ САД "СОЛНЫШКО" С.КЛЮЧИ-БУЛАК</t>
  </si>
  <si>
    <t>МКДОУ ДЕТСКИЙ САД "СКАЗКА"</t>
  </si>
  <si>
    <t>МУНИЦИПАЛЬНОЕ КАЗЁННОЕ ДОШКОЛЬНОЕ ОБРАЗОВАТЕЛЬНОЕ УЧРЕЖДЕНИЕ ДЕТСКИЙ САД ОБЩЕРАЗВИВАЮЩЕГО ВИДА "СКАЗКА"</t>
  </si>
  <si>
    <t>МКДОУ ДЕТСКИЙ САД "СИБИРЯЧОК"</t>
  </si>
  <si>
    <t>МУНИЦИПАЛЬНОЕ КАЗЕННОЕ ДОШКОЛЬНОЕ ОБРАЗОВАТЕЛЬНОЕ УЧРЕЖДЕНИЕ ДЕТСКИЙ САД "СИБИРЯЧОК"</t>
  </si>
  <si>
    <t>МКДОУ ДЕТСКИЙ САД  "СВЕТЛЯЧОК"</t>
  </si>
  <si>
    <t>МУНИЦИПАЛЬНОЕ КАЗЁННОЕ ДОШКОЛЬНОЕ ОБРАЗОВАТЕЛЬНОЕ УЧРЕЖДЕНИЕ ДЕТСКИЙ САД "СВЕТЛЯЧОК"</t>
  </si>
  <si>
    <t>МКДОУ ДЕТСКИЙ САД "СВЕТЛЯЧОК"</t>
  </si>
  <si>
    <t>МКДОУ ДЕТСКИЙ САД "РУЧЕЕК"</t>
  </si>
  <si>
    <t>МУНИЦИПАЛЬНОЕ КАЗЕННОЕ ДОШКОЛЬНОЕ ОБРАЗОВАТЕЛЬНОЕ УЧРЕЖДЕНИЕ  ДЕТСКИЙ САД "РУЧЕЕК"</t>
  </si>
  <si>
    <t>МУНИЦИПАЛЬНОЕ КАЗЕННОЕ ДОШКОЛЬНОЕ ОБРАЗОВАТЕЛЬНОЕ УЧРЕЖДЕНИЕ ДЕТСКИЙ САД "РУЧЕЕК"</t>
  </si>
  <si>
    <t>МКДОУ ДЕТСКИЙ САД "РОМАШКА"</t>
  </si>
  <si>
    <t>МУНИЦИПАЛЬНОЕ КАЗЕННОЕ ДОШКОЛЬНОЕ ОБРАЗОВАТЕЛЬНОЕ УЧРЕЖДЕНИЕ ДЕТСКИЙ САД "РОМАШКА"</t>
  </si>
  <si>
    <t>МКДОУ ДЕТСКИЙ САД "ОЗЕРКИ"</t>
  </si>
  <si>
    <t>МУНИЦИПАЛЬНОЕ КАЗЁННОЕ ДОШКОЛЬНОЕ ОБРАЗОВАТЕЛЬНОЕ УЧРЕЖДЕНИЕ  ДЕТСКИЙ САД "ОЗЕРКИ"</t>
  </si>
  <si>
    <t>3823029339</t>
  </si>
  <si>
    <t>МКОУ "КАРАХУНСКАЯ СОШ"</t>
  </si>
  <si>
    <t>МУНИЦИПАЛЬНОЕ КАЗЕННОЕ  ОБЩЕОБРАЗОВАТЕЛЬНОЕ УЧРЕЖДЕНИЕ "КАРАХУНСКАЯ СРЕДНЯЯ ОБЩЕОБРАЗОВАТЕЛЬНАЯ ШКОЛА"</t>
  </si>
  <si>
    <t>3823032081</t>
  </si>
  <si>
    <t>МКОУ "ДУБЫНИНСКАЯ ООШ"</t>
  </si>
  <si>
    <t>МУНИЦИПАЛЬНОЕ КАЗЁННОЕ ОБЩЕОБРАЗОВАТЕЛЬНОЕ УЧРЕЖДЕНИЕ "ДУБЫНИНСКАЯ ОСНОВНАЯ ОБЩЕОБРАЗОВАТЕЛЬНАЯ ШКОЛА"</t>
  </si>
  <si>
    <t>3823029265</t>
  </si>
  <si>
    <t>МКОУ "ВИХОРЕВСКАЯ СОШ №101"</t>
  </si>
  <si>
    <t>МУНИЦИПАЛЬНОЕ КАЗЁННОЕ ОБЩЕОБРАЗОВАТЕЛЬНОЕ УЧРЕЖДЕНИЕ "ВИХОРЕВСКАЯ СРЕДНЯЯ ОБЩЕОБРАЗОВАТЕЛЬНАЯ ШКОЛА №101"</t>
  </si>
  <si>
    <t>МКДОУ ДЕТСКИЙ САД "ЧЕРЕМУШКА"</t>
  </si>
  <si>
    <t>МУНИЦИПАЛЬНОЕ КАЗЕННОЕ ДОШКОЛЬНОЕ ОБРАЗОВАТЕЛЬНОЕ УЧРЕЖДЕНИЕ  ДЕТСКИЙ САД "ЧЕРЕМУШКА"</t>
  </si>
  <si>
    <t>МКДОУ Д/С № 4 "ГЕОЛОГ"</t>
  </si>
  <si>
    <t>МУНИЦИПАЛЬНОЕ КАЗЁННОЕ ДОШКОЛЬНОЕ ОБРАЗОВАТЕЛЬНОЕ УЧРЕЖДЕНИЕ ДЕТСКИЙ САД № 4 "ГЕОЛОГ"</t>
  </si>
  <si>
    <t>ЛУКИНОВСКАЯ ШКОЛА</t>
  </si>
  <si>
    <t>МУНИЦИПАЛЬНОЕ КАЗЁННОЕ ОБЩЕОБРАЗОВАТЕЛЬНОЕ УЧРЕЖДЕНИЕ ЛУКИНОВСКАЯ ОСНОВНАЯ ОБЩЕОБРАЗОВАТЕЛЬНАЯ ШКОЛА</t>
  </si>
  <si>
    <t>ЗНАМЕНСКАЯ СРЕДНЯЯ ШКОЛА</t>
  </si>
  <si>
    <t>МУНИЦИПАЛЬНОЕ КАЗЁННОЕ ОБЩЕОБРАЗОВАТЕЛЬНОЕ УЧРЕЖДЕНИЕ ЗНАМЕНСКАЯ СРЕДНЯЯ ОБЩЕОБРАЗОВАТЕЛЬНАЯ ШКОЛА</t>
  </si>
  <si>
    <t>ЖИГАЛОВСКАЯ СОШ № 1</t>
  </si>
  <si>
    <t>МУНИЦИПАЛЬНОЕ КАЗЕННОЕ ОБЩЕОБРАЗОВАТЕЛЬНОЕ УЧРЕЖДЕНИЕ ЖИГАЛОВСКАЯ СРЕДНЯЯ ОБЩЕОБРАЗОВАТЕЛЬНАЯ ШКОЛА № 1 ИМ. Г.Г. МАЛКОВА</t>
  </si>
  <si>
    <t>ДОУ Д/С № 5</t>
  </si>
  <si>
    <t>МУНИЦИПАЛЬНОЕ КАЗЁННОЕ ДОШКОЛЬНОЕ ОБРАЗОВАТЕЛЬНОЕ УЧРЕЖДЕНИЕ ДЕТСКИЙ САД № 5</t>
  </si>
  <si>
    <t>ДОМ ТВОРЧЕСТВА</t>
  </si>
  <si>
    <t>МУНИЦИПАЛЬНОЕ КАЗЁННОЕ УЧРЕЖДЕНИЕ ДОПОЛНИТЕЛЬНОГО ОБРАЗОВАНИЯ "ДОМ ТВОРЧЕСТВА"</t>
  </si>
  <si>
    <t>ДЕТСКИЙ САД № 9</t>
  </si>
  <si>
    <t>МУНИЦИПАЛЬНОЕ КАЗЁННОЕ ДОШКОЛЬНОЕ ОБРАЗОВАТЕЛЬНОЕ УЧРЕЖДЕНИЕ ДЕТСКИЙ САД № 9</t>
  </si>
  <si>
    <t>ДЕТСКИЙ САД № 7</t>
  </si>
  <si>
    <t>МУНИЦИПАЛЬНОЕ КАЗЁННОЕ ДОШКОЛЬНОЕ ОБРАЗОВАТЕЛЬНОЕ УЧРЕЖДЕНИЕ ДЕТСКИЙ САД № 7</t>
  </si>
  <si>
    <t>ДЕТСКИЙ САД № 12 "ЯКОРЁК"</t>
  </si>
  <si>
    <t>МУНИЦИПАЛЬНОЕ КАЗЁННОЕ ДОШКОЛЬНОЕ ОБРАЗОВАТЕЛЬНОЕ УЧРЕЖДЕНИЕ ДЕТСКИЙ САД № 12 "ЯКОРЁК"</t>
  </si>
  <si>
    <t>ДЕТСКИЙ САД № 11 С ДАЛЬНЯЯ ЗАКОРА</t>
  </si>
  <si>
    <t>МУНИЦИПАЛЬНОЕ КАЗЁННОЕ ДОШКОЛЬНОЕ ОБРАЗОВАТЕЛЬНОЕ УЧРЕЖДЕНИЕ ДЕТСКИЙ САД № 11</t>
  </si>
  <si>
    <t>ДЕТСКИЙ САД № 10</t>
  </si>
  <si>
    <t>МУНИЦИПАЛЬНОЕ КАЗЁННОЕ ДОШКОЛЬНОЕ ОБРАЗОВАТЕЛЬНОЕ УЧРЕЖДЕНИЕ ДЕТСКИЙ САД № 10 "РОДНИЧОК"</t>
  </si>
  <si>
    <t>ДЕТСКИЙ САД № 6 С ЧИКАН</t>
  </si>
  <si>
    <t>МУНИЦИПАЛЬНОЕ КАЗЁННОЕ ДОШКОЛЬНОЕ ОБРАЗОВАТЕЛЬНОЕ УЧРЕЖДЕНИЕ ДЕТСКИЙ САД № 6 С ЧИКАН</t>
  </si>
  <si>
    <t>МУНИЦИПАЛЬНОЕ БЮДЖЕТНОЕ ДОШКОЛЬНОЕ ОБРАЗОВАТЕЛЬНОЕ УЧРЕЖДЕНИЕ "ДЕТСКИЙ САД № 10"</t>
  </si>
  <si>
    <t>МБДОУ "ДЕТСКИЙ САД № 10"</t>
  </si>
  <si>
    <t>МУНИЦИПАЛЬНОЕ БЮДЖЕТНОЕ ДОШКОЛЬНОЕ ОБРАЗОВАТЕЛЬНОЕ УЧРЕЖДЕНИЕ "ДЕТСКИЙ САД № 15"</t>
  </si>
  <si>
    <t>МБДОУ "ДЕТСКИЙ САД № 15"</t>
  </si>
  <si>
    <t>МУНИЦИПАЛЬНОЕ БЮДЖЕТНОЕ ДОШКОЛЬНОЕ ОБРАЗОВАТЕЛЬНОЕ УЧРЕЖДЕНИЕ "ДЕТСКИЙ САД № 4"</t>
  </si>
  <si>
    <t>МБДОУ "ДЕТСКИЙ САД № 4"</t>
  </si>
  <si>
    <t>МУНИЦИПАЛЬНОЕ БЮДЖЕТНОЕ ДОШКОЛЬНОЕ ОБРАЗОВАТЕЛЬНОЕ УЧРЕЖДЕНИЕ "ДЕТСКИЙ САД №14"</t>
  </si>
  <si>
    <t>МБДОУ "ДЕТСКИЙ САД №14"</t>
  </si>
  <si>
    <t>МУНИЦИПАЛЬНОЕ БЮДЖЕТНОЕ ДОШКОЛЬНОЕ ОБРАЗОВАТЕЛЬНОЕ УЧРЕЖДЕНИЕ "ДЕТСКИЙ САД № 16"</t>
  </si>
  <si>
    <t>МБДОУ "ДЕТСКИЙ САД № 16"</t>
  </si>
  <si>
    <t>МУНИЦИПАЛЬНОЕ БЮДЖЕТНОЕ ДОШКОЛЬНОЕ ОБРАЗОВАТЕЛЬНОЕ УЧРЕЖДЕНИЕ "ДЕТСКИЙ САД № 171"</t>
  </si>
  <si>
    <t>МБДОУ "ДЕТСКИЙ САД № 171"</t>
  </si>
  <si>
    <t>МУНИЦИПАЛЬНОЕ БЮДЖЕТНОЕ ДОШКОЛЬНОЕ ОБРАЗОВАТЕЛЬНОЕ УЧРЕЖДЕНИЕ "ДЕТСКИЙ САД № 212"</t>
  </si>
  <si>
    <t>МБДОУ "ДЕТСКИЙ САД № 212"</t>
  </si>
  <si>
    <t>МУНИЦИПАЛЬНОЕ БЮДЖЕТНОЕ ОБЩЕОБРАЗОВАТЕЛЬНОЕ УЧРЕЖДЕНИЕ "СРЕДНЯЯ ОБЩЕОБРАЗОВАТЕЛЬНАЯ ШКОЛА № 26"</t>
  </si>
  <si>
    <t>МБОУ "СОШ № 26"</t>
  </si>
  <si>
    <t>МУНИЦИПАЛЬНОЕ БЮДЖЕТНОЕ ОБЩЕОБРАЗОВАТЕЛЬНОЕ УЧРЕЖДЕНИЕ "СРЕДНЯЯ ОБЩЕОБРАЗОВАТЕЛЬНАЯ ШКОЛА № 8"</t>
  </si>
  <si>
    <t>МБОУ "СОШ № 8"</t>
  </si>
  <si>
    <t>МУНИЦИПАЛЬНОЕ БЮДЖЕТНОЕ ОБЩЕОБРАЗОВАТЕЛЬНОЕ УЧРЕЖДЕНИЕ "ЗИМИНСКИЙ ЛИЦЕЙ"</t>
  </si>
  <si>
    <t>МБОУ "ЗИМИНСКИЙ ЛИЦЕЙ"</t>
  </si>
  <si>
    <t>МУНИЦИПАЛЬНОЕ БЮДЖЕТНОЕ ДОШКОЛЬНОЕ ОБРАЗОВАТЕЛЬНОЕ УЧРЕЖДЕНИЕ "ДЕТСКИЙ САД № 56"</t>
  </si>
  <si>
    <t>МБДОУ "ДЕТСКИЙ САД № 56"</t>
  </si>
  <si>
    <t>МУНИЦИПАЛЬНОЕ БЮДЖЕТНОЕ ОБЩЕОБРАЗОВАТЕЛЬНОЕ УЧРЕЖДЕНИЕ "НАЧАЛЬНАЯ ШКОЛА - ДЕТСКИЙ САД № 11"</t>
  </si>
  <si>
    <t>МБОУ "НАЧАЛЬНАЯ ШКОЛА - ДЕТСКИЙ САД № 11"</t>
  </si>
  <si>
    <t>МУНИЦИПАЛЬНОЕ БЮДЖЕТНОЕ ОБЩЕОБРАЗОВАТЕЛЬНОЕ УЧРЕЖДЕНИЕ "СРЕДНЯЯ ОБЩЕОБРАЗОВАТЕЛЬНАЯ ШКОЛА № 1"</t>
  </si>
  <si>
    <t>МБОУ "СОШ № 1"</t>
  </si>
  <si>
    <t>МУНИЦИПАЛЬНОЕ БЮДЖЕТНОЕ ОБЩЕОБРАЗОВАТЕЛЬНОЕ УЧРЕЖДЕНИЕ "СРЕДНЯЯ ОБЩЕОБРАЗОВАТЕЛЬНАЯ ШКОЛА №10"</t>
  </si>
  <si>
    <t>МУНИЦИПАЛЬНОЕ БЮДЖЕТНОЕ УЧРЕЖДЕНИЕ ДОПОЛНИТЕЛЬНОГО ОБРАЗОВАНИЯ "ДЕТСКО-ЮНОШЕСКАЯ СПОРТИВНАЯ ШКОЛА ИМЕНИ Г.М.СЕРГЕЕВА"</t>
  </si>
  <si>
    <t>МБУ ДО "ДЮСШ ИМЕНИ Г.М.СЕРГЕЕВА"</t>
  </si>
  <si>
    <t>МУНИЦИПАЛЬНОЕ ОБЩЕОБРАЗОВАТЕЛЬНОЕ УЧРЕЖДЕНИЕ БОРОВСКАЯ ОСНОВНАЯ ОБЩЕОБРАЗОВАТЕЛЬНАЯ ШКОЛА</t>
  </si>
  <si>
    <t>МОУ БОРОВСКАЯ ООШ</t>
  </si>
  <si>
    <t>МУНИЦИПАЛЬНОЕ ОБЩЕОБРАЗОВАТЕЛЬНОЕ УЧРЕЖДЕНИЕ БУРИНСКАЯ НАЧАЛЬНАЯ ОБЩЕОБРАЗОВАТЕЛЬНАЯ ШКОЛА</t>
  </si>
  <si>
    <t>МОУ БУРИНСКАЯ НОШ</t>
  </si>
  <si>
    <t>МУНИЦИПАЛЬНОЕ ДОШКОЛЬНОЕ ОБРАЗОВАТЕЛЬНОЕ УЧРЕЖДЕНИЕ ПЕРЕВОЗСКИЙ ДЕТСКИЙ САД "БАГУЛЬНИК"</t>
  </si>
  <si>
    <t>МДОУ ПЕРЕВОЗСКИЙ ДЕТСКИЙ САД "БАГУЛЬНИК"</t>
  </si>
  <si>
    <t>МУНИЦИПАЛЬНОЕ ДОШКОЛЬНОЕ ОБРАЗОВАТЕЛЬНОЕ УЧРЕЖДЕНИЕ Ц-ХАЗАНСКИЙ ДЕТСКИЙ САД "ЁЛОЧКА"</t>
  </si>
  <si>
    <t>МДОУ Ц-ХАЗАНСКИЙ ДЕТСКИЙ САД "ЁЛОЧКА"</t>
  </si>
  <si>
    <t>МУНИЦИПАЛЬНОЕ ДОШКОЛЬНОЕ ОБРАЗОВАТЕЛЬНОЕ УЧРЕЖДЕНИЕ УХТУЙСКИЙ ДЕТСКИЙ САД "ТОПОЛЁК"</t>
  </si>
  <si>
    <t>МДОУ УХТУЙСКИЙ ДЕТСКИЙ САД "ТОПОЛЁК"</t>
  </si>
  <si>
    <t>МУНИЦИПАЛЬНОЕ ОБЩЕОБРАЗОВАТЕЛЬНОЕ УЧРЕЖДЕНИЕ КИМИЛЬТЕЙСКАЯ СРЕДНЯЯ ОБЩЕОБРАЗОВАТЕЛЬНАЯ ШКОЛА</t>
  </si>
  <si>
    <t>МОУ КИМИЛЬТЕЙСКАЯ СОШ</t>
  </si>
  <si>
    <t>МУНИЦИПАЛЬНОЕ ОБЩЕОБРАЗОВАТЕЛЬНОЕ УЧРЕЖДЕНИЕ ЗУЛУМАЙСКАЯ СРЕДНЯЯ ОБЩЕОБРАЗОВАТЕЛЬНАЯ ШКОЛА</t>
  </si>
  <si>
    <t>МОУ ЗУЛУМАЙСКАЯ СОШ</t>
  </si>
  <si>
    <t>МУНИЦИПАЛЬНОЕ ОБЩЕОБРАЗОВАТЕЛЬНОЕ УЧРЕЖДЕНИЕ НОВОЛЕТНИКОВСКАЯ СРЕДНЯЯ ОБЩЕОБРАЗОВАТЕЛЬНАЯ ШКОЛА</t>
  </si>
  <si>
    <t>МОУ НОВОЛЕТНИКОВСКАЯ СОШ</t>
  </si>
  <si>
    <t>МУНИЦИПАЛЬНОЕ ДОШКОЛЬНОЕ ОБРАЗОВАТЕЛЬНОЕ УЧРЕЖДЕНИЕ УСЛОНСКИЙ ДЕТСКИЙ САД "ПОДСНЕЖНИК"</t>
  </si>
  <si>
    <t>МДОУ УСЛОНСКИЙ ДЕТСКИЙ САД "ПОДСНЕЖНИК"</t>
  </si>
  <si>
    <t>МУНИЦИПАЛЬНОЕ ОБЩЕОБРАЗОВАТЕЛЬНОЕ УЧРЕЖДЕНИЕ ВЕРХ-ОКИНСКАЯ ОСНОВНАЯ ОБЩЕОБРАЗОВАТЕЛЬНАЯ ШКОЛА</t>
  </si>
  <si>
    <t>МОУ ВЕРХ-ОКИНСКАЯ ООШ</t>
  </si>
  <si>
    <t>МУНИЦИПАЛЬНОЕ ОБЩЕОБРАЗОВАТЕЛЬНОЕ УЧРЕЖДЕНИЕ Б-ВОРОНЕЖСКАЯ ОСНОВНАЯ ОБЩЕОБРАЗОВАТЕЛЬНАЯ ШКОЛА</t>
  </si>
  <si>
    <t>МОУ Б-ВОРОНЕЖСКАЯ ООШ</t>
  </si>
  <si>
    <t>МУНИЦИПАЛЬНОЕ ОБЩЕОБРАЗОВАТЕЛЬНОЕ УЧРЕЖДЕНИЕ МАСЛЯНОГОРСКАЯ СРЕДНЯЯ ОБЩЕОБРАЗОВАТЕЛЬНАЯ ШКОЛА</t>
  </si>
  <si>
    <t>МОУ МАСЛЯНОГОРСКАЯ СОШ</t>
  </si>
  <si>
    <t>МУНИЦИПАЛЬНОЕ УЧРЕЖДЕНИЕ "ЦЕНТР РАЗВИТИЯ ОБРАЗОВАНИЯ УЧРЕЖДЕНИЙ ЗИМИНСКОГО РАЙОНА"</t>
  </si>
  <si>
    <t>МУ ЦРОУ ЗИМИНСКОГО РАЙОНА</t>
  </si>
  <si>
    <t>МУНИЦИПАЛЬНОЕ АВТОНОМНОЕ ОБРАЗОВАТЕЛЬНОЕ УЧРЕЖДЕНИЕ ДОПОЛНИТЕЛЬНОГО ОБРАЗОВАНИЯ ГОРОДА ИРКУТСКА ДВОРЕЦ СПОРТА ДЛЯ ДЕТЕЙ И ЮНОШЕСТВА "ЮНОСТЬ"</t>
  </si>
  <si>
    <t>МАОУ ДО Г.ИРКУТСКА ДВОРЕЦ СПОРТА "ЮНОСТЬ"</t>
  </si>
  <si>
    <t>3808048129</t>
  </si>
  <si>
    <t>МУНИЦИПАЛЬНОЕ БЮДЖЕТНОЕ ОБЩЕОБРАЗОВАТЕЛЬНОЕ УЧРЕЖДЕНИЕ ГОРОДА ИРКУТСКА СРЕДНЯЯ ОБЩЕОБРАЗОВАТЕЛЬНАЯ ШКОЛА С УГЛУБЛЁННЫМ ИЗУЧЕНИЕМ ОТДЕЛЬНЫХ ПРЕДМЕТОВ № 64</t>
  </si>
  <si>
    <t>МБОУ Г. ИРКУТСКА СОШ № 64</t>
  </si>
  <si>
    <t>3812008104</t>
  </si>
  <si>
    <t>МУНИЦИПАЛЬНОЕ БЮДЖЕТНОЕ ОБЩЕОБРАЗОВАТЕЛЬНОЕ УЧРЕЖДЕНИЕ ГОРОДА ИРКУТСКА СРЕДНЯЯ ОБЩЕОБРАЗОВАТЕЛЬНАЯ ШКОЛА №75</t>
  </si>
  <si>
    <t>МБОУ ГОРОДА ИРКУТСКА СОШ №75</t>
  </si>
  <si>
    <t>3812008231</t>
  </si>
  <si>
    <t>МУНИЦИПАЛЬНОЕ БЮДЖЕТНОЕ ОБРАЗОВАТЕЛЬНОЕ УЧРЕЖДЕНИЕ ДОПОЛНИТЕЛЬНОГО ОБРАЗОВАНИЯ ГОРОДА ИРКУТСКА "ДЕТСКО-ЮНОШЕСКАЯ СПОРТИВНАЯ ШКОЛА № 5"</t>
  </si>
  <si>
    <t>МБОУ ДО Г. ИРКУТСКА ДЮСШ № 5</t>
  </si>
  <si>
    <t>3812007830</t>
  </si>
  <si>
    <t>МУНИЦИПАЛЬНОЕ БЮДЖЕТНОЕ ДОШКОЛЬНОЕ ОБРАЗОВАТЕЛЬНОЕ УЧРЕЖДЕНИЕ ГОРОДА ИРКУТСКА ДЕТСКИЙ САД № 2</t>
  </si>
  <si>
    <t>МБДОУ Г. ИРКУТСКА ДЕТСКИЙ САД № 2</t>
  </si>
  <si>
    <t>3810034902</t>
  </si>
  <si>
    <t>МУНИЦИПАЛЬНОЕ БЮДЖЕТНОЕ ДОШКОЛЬНОЕ ОБРАЗОВАТЕЛЬНОЕ УЧРЕЖДЕНИЕ ГОРОДА ИРКУТСКА ДЕТСКИЙ САД № 3</t>
  </si>
  <si>
    <t>МБДОУ Г. ИРКУТСКА ДЕТСКИЙ САД № 3</t>
  </si>
  <si>
    <t>3810034892</t>
  </si>
  <si>
    <t>МУНИЦИПАЛЬНОЕ БЮДЖЕТНОЕ ДОШКОЛЬНОЕ ОБРАЗОВАТЕЛЬНОЕ УЧРЕЖДЕНИЕ ГОРОДА ИРКУТСКА ДЕТСКИЙ САД № 4</t>
  </si>
  <si>
    <t>МБДОУ Г. ИРКУТСКА ДЕТСКИЙ САД № 4</t>
  </si>
  <si>
    <t>3811173923</t>
  </si>
  <si>
    <t>МУНИЦИПАЛЬНОЕ БЮДЖЕТНОЕ ОБЩЕОБРАЗОВАТЕЛЬНОЕ УЧРЕЖДЕНИЕ ГОРОДА ИРКУТСКА ГИМНАЗИЯ № 3</t>
  </si>
  <si>
    <t>МБОУ Г. ИРКУТСКА ГИМНАЗИЯ № 3</t>
  </si>
  <si>
    <t>3810028289</t>
  </si>
  <si>
    <t>МУНИЦИПАЛЬНОЕ БЮДЖЕТНОЕ ОБЩЕОБРАЗОВАТЕЛЬНОЕ УЧРЕЖДЕНИЕ ГОРОДА ИРКУТСКА ЛИЦЕЙ №3</t>
  </si>
  <si>
    <t>МБОУ Г.ИРКУТСКА ЛИЦЕЙ №3</t>
  </si>
  <si>
    <t>3808048295</t>
  </si>
  <si>
    <t>МУНИЦИПАЛЬНОЕ БЮДЖЕТНОЕ ОБЩЕОБРАЗОВАТЕЛЬНОЕ УЧРЕЖДЕНИЕ ГОРОДА ИРКУТСКА СРЕДНЯЯ ОБЩЕОБРАЗОВАТЕЛЬНАЯ ШКОЛА № 28</t>
  </si>
  <si>
    <t>МБОУ Г. ИРКУТСКА СОШ № 28</t>
  </si>
  <si>
    <t>3812008538</t>
  </si>
  <si>
    <t>МУНИЦИПАЛЬНОЕ БЮДЖЕТНОЕ ОБЩЕОБРАЗОВАТЕЛЬНОЕ УЧРЕЖДЕНИЕ ГОРОДА ИРКУТСКА СРЕДНЯЯ ОБЩЕОБРАЗОВАТЕЛЬНАЯ ШКОЛА №32</t>
  </si>
  <si>
    <t>МБОУ Г.ИРКУТСКА СОШ №32</t>
  </si>
  <si>
    <t>3811054933</t>
  </si>
  <si>
    <t>МУНИЦИПАЛЬНОЕ БЮДЖЕТНОЕ ОБЩЕОБРАЗОВАТЕЛЬНОЕ УЧРЕЖДЕНИЕ ГОРОДА ИРКУТСКА СРЕДНЯЯ ОБЩЕОБРАЗОВАТЕЛЬНАЯ ШКОЛА № 40</t>
  </si>
  <si>
    <t>МБОУ Г. ИРКУТСКА СОШ № 40</t>
  </si>
  <si>
    <t>3810023717</t>
  </si>
  <si>
    <t>МУНИЦИПАЛЬНОЕ БЮДЖЕТНОЕ ОБЩЕОБРАЗОВАТЕЛЬНОЕ УЧРЕЖДЕНИЕ ГОРОДА ИРКУТСКА СРЕДНЯЯ ОБЩЕОБРАЗОВАТЕЛЬНАЯ ШКОЛА №53</t>
  </si>
  <si>
    <t>МБОУ Г.ИРКУТСКА СОШ №53</t>
  </si>
  <si>
    <t>3810024037</t>
  </si>
  <si>
    <t>МУНИЦИПАЛЬНОЕ БЮДЖЕТНОЕ ОБЩЕОБРАЗОВАТЕЛЬНОЕ УЧРЕЖДЕНИЕ ГОРОДА ИРКУТСКА СРЕДНЯЯ ОБЩЕОБРАЗОВАТЕЛЬНАЯ ШКОЛА № 57</t>
  </si>
  <si>
    <t>МБОУ Г. ИРКУТСКА СОШ № 57</t>
  </si>
  <si>
    <t>3810017858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</si>
  <si>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№19</t>
  </si>
  <si>
    <t>МБОУ Г. ИРКУТСКА СОШ С УГЛУБЛЕННЫМ ИЗУЧЕНИЕМ ОТДЕЛЬНЫХ ПРЕДМЕТОВ №19</t>
  </si>
  <si>
    <t>3812007982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</si>
  <si>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2</t>
  </si>
  <si>
    <t>МБОУ Г. ИРКУТСКА СОШ С УГЛУБЛЕННЫМ ИЗУЧЕНИЕМ ОТДЕЛЬНЫХ ПРЕДМЕТОВ № 2</t>
  </si>
  <si>
    <t>3812008746</t>
  </si>
  <si>
    <t>МУНИЦИПАЛЬНОЕ БЮДЖЕТНОЕ ОБЩЕОБРАЗОВАТЕЛЬНОЕ УЧРЕЖДЕНИЕ ГИМНАЗИЯ № 25 Г. ИРКУТСКА</t>
  </si>
  <si>
    <t>МБОУ ГИМНАЗИЯ № 25 Г. ИРКУТСКА</t>
  </si>
  <si>
    <t>3811052750</t>
  </si>
  <si>
    <t>МУНИЦИПАЛЬНОЕ БЮДЖЕТНОЕ ОБРАЗОВАТЕЛЬНОЕ УЧРЕЖДЕНИЕ ДОПОЛНИТЕЛЬНОГО ОБРАЗОВАНИЯ ГОРОДА ИРКУТСКА "ДЕТСКО-ЮНОШЕСКАЯ СПОРТИВНАЯ ШКОЛА № 4"</t>
  </si>
  <si>
    <t>МБОУ ДО Г. ИРКУТСКА ДЮСШ № 4</t>
  </si>
  <si>
    <t>3810024372</t>
  </si>
  <si>
    <t>МУНИЦИПАЛЬНОЕ БЮДЖЕТНОЕ ОБРАЗОВАТЕЛЬНОЕ УЧРЕЖДЕНИЕ ДОПОЛНИТЕЛЬНОГО ОБРАЗОВАНИЯ ГОРОДА ИРКУТСКА "ДЕТСКО-ЮНОШЕСКАЯ СПОРТИВНАЯ ШКОЛА № 3"</t>
  </si>
  <si>
    <t>МБОУ ДО Г. ИРКУТСКА "ДЮСШ № 3"</t>
  </si>
  <si>
    <t>3809024089</t>
  </si>
  <si>
    <t>МУНИЦИПАЛЬНОЕ БЮДЖЕТНОЕ УЧРЕЖДЕНИЕ ДОПОЛНИТЕЛЬНОГО ОБРАЗОВАНИЯ ГОРОДА ИРКУТСКА "ДОМ ДЕТСКОГО ТВОРЧЕСТВА № 5"</t>
  </si>
  <si>
    <t>МБУДО ГОРОДА ИРКУТСКА ДДТ № 5</t>
  </si>
  <si>
    <t>3810024573</t>
  </si>
  <si>
    <t>МУНИЦИПАЛЬНОЕ БЮДЖЕТНОЕ ОБРАЗОВАТЕЛЬНОЕ УЧРЕЖДЕНИЕ ДОПОЛНИТЕЛЬНОГО ОБРАЗОВАНИЯ ГОРОДА ИРКУТСКА "ДЕТСКО-ЮНОШЕСКАЯ СПОРТИВНАЯ ШКОЛА № 6"</t>
  </si>
  <si>
    <t>МБОУДО Г. ИРКУТСКА "ДЮСШ № 6"</t>
  </si>
  <si>
    <t>3811061151</t>
  </si>
  <si>
    <t>МУНИЦИПАЛЬНОЕ БЮДЖЕТНОЕ ОБРАЗОВАТЕЛЬНОЕ УЧРЕЖДЕНИЕ ДОПОЛНИТЕЛЬНОГО ОБРАЗОВАНИЯ ГОРОДА ИРКУТСКА "ДЕТСКО-ЮНОШЕСКАЯ СПОРТИВНАЯ ШКОЛА №7"</t>
  </si>
  <si>
    <t>МБОУДО Г. ИРКУТСКА ДЮСШ №7</t>
  </si>
  <si>
    <t>3808049965</t>
  </si>
  <si>
    <t>МУНИЦИПАЛЬНОЕ БЮДЖЕТНОЕ УЧРЕЖДЕНИЕ ДОПОЛНИТЕЛЬНОГО ОБРАЗОВАНИЯ ГОРОДА ИРКУТСКА "ДЕТСКО-ЮНОШЕСКИЙ ЦЕНТР "ИЛЬЯ МУРОМЕЦ"</t>
  </si>
  <si>
    <t>МБУ ДО Г.ИРКУТСКА ДЮЦ "ИЛЬЯ МУРОМЕЦ"</t>
  </si>
  <si>
    <t>3812064740</t>
  </si>
  <si>
    <t>МУНИЦИПАЛЬНОЕ БЮДЖЕТНОЕ УЧРЕЖДЕНИЕ ДОПОЛНИТЕЛЬНОГО ОБРАЗОВАНИЯ ГОРОДА ИРКУТСКА ДОМ ДЕТСКОГО ТВОРЧЕСТВА № 2</t>
  </si>
  <si>
    <t>МБУДО Г. ИРКУТСКА ДДТ № 2</t>
  </si>
  <si>
    <t>3809024106</t>
  </si>
  <si>
    <t>МУНИЦИПАЛЬНОЕ БЮДЖЕТНОЕ  УЧРЕЖДЕНИЕ  ДОПОЛНИТЕЛЬНОГО ОБРАЗОВАНИЯ  ГОРОДА ИРКУТСКА ЦЕНТР ДЕТСКОГО  ТВОРЧЕСТВА "ВОСХОД"</t>
  </si>
  <si>
    <t>МБУДО Г.ИРКУТСКА ЦДТ "ВОСХОД"</t>
  </si>
  <si>
    <t>3808072876</t>
  </si>
  <si>
    <t>МУНИЦИПАЛЬНОЕ БЮДЖЕТНОЕ УЧРЕЖДЕНИЕ ДОПОЛНИТЕЛЬНОГО ОБРАЗОВАНИЯ ГОРОДА ИРКУТСКА "ЦЕНТР ДЕТСКОГО ТЕХНИЧЕСКОГО ТВОРЧЕСТВА"</t>
  </si>
  <si>
    <t>МБУДО Г. ИРКУТСКА ЦДТТ</t>
  </si>
  <si>
    <t>3812007911</t>
  </si>
  <si>
    <t>МУНИЦИПАЛЬНОЕ БЮДЖЕТНОЕ УЧРЕЖДЕНИЕ ДОПОЛНИТЕЛЬНОГО ОБРАЗОВАНИЯ ГОРОДА ИРКУТСКА "ДОМ ДЕТСКОГО ТВОРЧЕСТВА №1"</t>
  </si>
  <si>
    <t>МБУДО Г.ИРКУТСКА ДДТ№1</t>
  </si>
  <si>
    <t>3808049411</t>
  </si>
  <si>
    <t>МУНИЦИПАЛЬНОЕ БЮДЖЕТНОЕ ДОШКОЛЬНОЕ ОБРАЗОВАТЕЛЬНОЕ УЧРЕЖДЕНИЕ ГОРОДА ИРКУТСКА ДЕТСКИЙ САД № 8</t>
  </si>
  <si>
    <t>МБДОУ Г. ИРКУТСКА ДЕТСКИЙ САД № 8</t>
  </si>
  <si>
    <t>3811054556</t>
  </si>
  <si>
    <t>МУНИЦИПАЛЬНОЕ БЮДЖЕТНОЕ ДОШКОЛЬНОЕ ОБРАЗОВАТЕЛЬНОЕ УЧРЕЖДЕНИЕ ГОРОДА ИРКУТСКА ДЕТСКИЙ САД № 10</t>
  </si>
  <si>
    <t>МБДОУ Г. ИРКУТСКА ДЕТСКИЙ САД № 10</t>
  </si>
  <si>
    <t>3810034927</t>
  </si>
  <si>
    <t>МУНИЦИПАЛЬНОЕ БЮДЖЕТНОЕ ДОШКОЛЬНОЕ ОБРАЗОВАТЕЛЬНОЕ УЧРЕЖДЕНИЕ Г. ИРКУТСКА ДЕТСКИЙ САД №11</t>
  </si>
  <si>
    <t>МБДОУ Г. ИРКУТСКА ДЕТСКИЙ САД №11</t>
  </si>
  <si>
    <t>3810327708</t>
  </si>
  <si>
    <t>МУНИЦИПАЛЬНОЕ БЮДЖЕТНОЕ ДОШКОЛЬНОЕ ОБРАЗОВАТЕЛЬНОЕ УЧРЕЖДЕНИЕ ГОРОДА ИРКУТСКА ДЕТСКИЙ САД №12</t>
  </si>
  <si>
    <t>МБДОУ Г. ИРКУТСКА ДЕТСКИЙ САД №12</t>
  </si>
  <si>
    <t>3809023840</t>
  </si>
  <si>
    <t>МУНИЦИПАЛЬНОЕ БЮДЖЕТНОЕ ДОШКОЛЬНОЕ ОБРАЗОВАТЕЛЬНОЕ УЧРЕЖДЕНИЕ ГОРОДА ИРКУТСКА ДЕТСКИЙ САД №15</t>
  </si>
  <si>
    <t>МБДОУ Г. ИРКУТСКА ДЕТСКИЙ САД №15</t>
  </si>
  <si>
    <t>3810025930</t>
  </si>
  <si>
    <t>МУНИЦИПАЛЬНОЕ БЮДЖЕТНОЕ ДОШКОЛЬНОЕ ОБРАЗОВАТЕЛЬНОЕ УЧРЕЖДЕНИЕ ГОРОДА ИРКУТСКА ДЕТСКИЙ САД № 18</t>
  </si>
  <si>
    <t>МБДОУ Г. ИРКУТСКА ДЕТСКИЙ САД № 18</t>
  </si>
  <si>
    <t>3811055711</t>
  </si>
  <si>
    <t>МУНИЦИПАЛЬНОЕ БЮДЖЕТНОЕ ДОШКОЛЬНОЕ ОБРАЗОВАТЕЛЬНОЕ УЧРЕЖДЕНИЕ Г. ИРКУТСКА ДЕТСКИЙ САД №33</t>
  </si>
  <si>
    <t>МБДОУ Г. ИРКУТСКА ДЕТСКИЙ САД №33</t>
  </si>
  <si>
    <t>3810034878</t>
  </si>
  <si>
    <t>МУНИЦИПАЛЬНОЕ БЮДЖЕТНОЕ ДОШКОЛЬНОЕ ОБРАЗОВАТЕЛЬНОЕ УЧРЕЖДЕНИЕ Г. ИРКУТСКА ДЕТСКИЙ САД №34</t>
  </si>
  <si>
    <t>МБДОУ Г. ИРКУТСКА ДЕТСКИЙ САД №34</t>
  </si>
  <si>
    <t>3810034959</t>
  </si>
  <si>
    <t>МУНИЦИПАЛЬНОЕ БЮДЖЕТНОЕ ДОШКОЛЬНОЕ ОБРАЗОВАТЕЛЬНОЕ УЧРЕЖДЕНИЕ ГОРОДА ИРКУТСКА ДЕТСКИЙ САД №35</t>
  </si>
  <si>
    <t>МБДОУ Г. ИРКУТСКА ДЕТСКИЙ САД №35</t>
  </si>
  <si>
    <t>3808047936</t>
  </si>
  <si>
    <t>МУНИЦИПАЛЬНОЕ БЮДЖЕТНОЕ ДОШКОЛЬНОЕ ОБРАЗОВАТЕЛЬНОЕ УЧРЕЖДЕНИЕ ГОРОДА ИРКУТСКА ДЕТСКИЙ САД № 36</t>
  </si>
  <si>
    <t>МБДОУ Г. ИРКУТСКА ДЕТСКИЙ САД № 36</t>
  </si>
  <si>
    <t>3812008295</t>
  </si>
  <si>
    <t>МУНИЦИПАЛЬНОЕ БЮДЖЕТНОЕ ДОШКОЛЬНОЕ ОБРАЗОВАТЕЛЬНОЕ УЧРЕЖДЕНИЕ Г. ИРКУТСКА ДЕТСКИЙ САД №36</t>
  </si>
  <si>
    <t>МБДОУ Г. ИРКУТСКА ДЕТСКИЙ САД №36</t>
  </si>
  <si>
    <t>3810024460</t>
  </si>
  <si>
    <t>МУНИЦИПАЛЬНОЕ БЮДЖЕТНОЕ ДОШКОЛЬНОЕ ОБРАЗОВАТЕЛЬНОЕ УЧРЕЖДЕНИЕ ГОРОДА ИРКУТСКА ДЕТСКИЙ САД № 37</t>
  </si>
  <si>
    <t>МБДОУ Г. ИРКУТСКА ДЕТСКИЙ САД № 37</t>
  </si>
  <si>
    <t>3812008369</t>
  </si>
  <si>
    <t>МУНИЦИПАЛЬНОЕ БЮДЖЕТНОЕ ДОШКОЛЬНОЕ ОБРАЗОВАТЕЛЬНОЕ УЧРЕЖДЕНИЕ ГОРОДА ИРКУТСКА ДЕТСКИЙ САД № 40</t>
  </si>
  <si>
    <t>МБДОУ Г. ИРКУТСКА ДЕТСКИЙ САД № 40</t>
  </si>
  <si>
    <t>3811059018</t>
  </si>
  <si>
    <t>МУНИЦИПАЛЬНОЕ БЮДЖЕТНОЕ ДОШКОЛЬНОЕ ОБРАЗОВАТЕЛЬНОЕ УЧРЕЖДЕНИЕ ГОРОДА ИРКУТСКА ДЕТСКИЙ САД № 41</t>
  </si>
  <si>
    <t>МБДОУ Г. ИРКУТСКА ДЕТСКИЙ САД № 41</t>
  </si>
  <si>
    <t>3808049549</t>
  </si>
  <si>
    <t>МУНИЦИПАЛЬНОЕ БЮДЖЕТНОЕ ДОШКОЛЬНОЕ ОБРАЗОВАТЕЛЬНОЕ УЧРЕЖДЕНИЕ ГОРОДА ИРКУТСКА ДЕТСКИЙ САД № 43</t>
  </si>
  <si>
    <t>МБДОУ Г. ИРКУТСКА ДЕТСКИЙ САД № 43</t>
  </si>
  <si>
    <t>3811054838</t>
  </si>
  <si>
    <t>МУНИЦИПАЛЬНОЕ БЮДЖЕТНОЕ ДОШКОЛЬНОЕ ОБРАЗОВАТЕЛЬНОЕ УЧРЕЖДЕНИЕ ГОРОДА ИРКУТСКА ДЕТСКИЙ САД № 44</t>
  </si>
  <si>
    <t>МБДОУ Г. ИРКУТСКА ДЕТСКИЙ САД № 44</t>
  </si>
  <si>
    <t>3809024346</t>
  </si>
  <si>
    <t>МУНИЦИПАЛЬНОЕ БЮДЖЕТНОЕ ДОШКОЛЬНОЕ ОБРАЗОВАТЕЛЬНОЕ УЧРЕЖДЕНИЕ ГОРОДА ИРКУТСКА ДЕТСКИЙ САД № 50</t>
  </si>
  <si>
    <t>МБДОУ Г. ИРКУТСКА ДЕТСКИЙ САД № 50</t>
  </si>
  <si>
    <t>3810024534</t>
  </si>
  <si>
    <t>МУНИЦИПАЛЬНОЕ АВТОНОМНОЕ ДОШКОЛЬНОЕ ОБРАЗОВАТЕЛЬНОЕ УЧРЕЖДЕНИЕ ГОРОДА ИРКУТСКА ДЕТСКИЙ САД №51</t>
  </si>
  <si>
    <t>МАДОУ Г.ИРКУТСКА ДЕТСКИЙ САД №51</t>
  </si>
  <si>
    <t>3808049980</t>
  </si>
  <si>
    <t>МУНИЦИПАЛЬНОЕ БЮДЖЕТНОЕ ДОШКОЛЬНОЕ ОБРАЗОВАТЕЛЬНОЕ УЧРЕЖДЕНИЕ ГОРОДА ИРКУТСКА ДЕТСКИЙ САД № 62</t>
  </si>
  <si>
    <t>МБДОУ Г. ИРКУТСКА ДЕТСКИЙ САД № 62</t>
  </si>
  <si>
    <t>3812008175</t>
  </si>
  <si>
    <t>МУНИЦИПАЛЬНОЕ БЮДЖЕТНОЕ ДОШКОЛЬНОЕ ОБРАЗОВАТЕЛЬНОЕ УЧРЕЖДЕНИЕ ГОРОДА ИРКУТСКА ДЕТСКИЙ САД № 63</t>
  </si>
  <si>
    <t>МБДОУ Г. ИРКУТСКА ДЕТСКИЙ САД № 63</t>
  </si>
  <si>
    <t>3811054612</t>
  </si>
  <si>
    <t>МУНИЦИПАЛЬНОЕ БЮДЖЕТНОЕ ОБЩЕОБРАЗОВАТЕЛЬНОЕ УЧРЕЖДЕНИЕ ГОРОДА ИРКУТСКА СРЕДНЯЯ ОБЩЕОБРАЗОВАТЕЛЬНАЯ ШКОЛА № 72</t>
  </si>
  <si>
    <t>МБОУ Г. ИРКУТСКА СОШ № 72</t>
  </si>
  <si>
    <t>3808047767</t>
  </si>
  <si>
    <t>МУНИЦИПАЛЬНОЕ БЮДЖЕТНОЕ ДОШКОЛЬНОЕ ОБРАЗОВАТЕЛЬНОЕ УЧРЕЖДЕНИЕ Г. ИРКУТСКА ДЕТСКИЙ САД №67</t>
  </si>
  <si>
    <t>МБДОУ Г. ИРКУТСКА ДЕТСКИЙ САД №67</t>
  </si>
  <si>
    <t>3810024284</t>
  </si>
  <si>
    <t>МУНИЦИПАЛЬНОЕ БЮДЖЕТНОЕ ДОШКОЛЬНОЕ ОБРАЗОВАТЕЛЬНОЕ УЧРЕЖДЕНИЕ ГОРОДА ИРКУТСКА ДЕТСКИЙ САД № 68</t>
  </si>
  <si>
    <t>МБДОУ Г. ИРКУТСКА ДЕТСКИЙ САД № 68</t>
  </si>
  <si>
    <t>3809023790</t>
  </si>
  <si>
    <t>МУНИЦИПАЛЬНОЕ БЮДЖЕТНОЕ ДОШКОЛЬНОЕ ОБРАЗОВАТЕЛЬНОЕ УЧРЕЖДЕНИЕ ГОРОДА ИРКУТСКА ДЕТСКИЙ САД № 70</t>
  </si>
  <si>
    <t>МБДОУ Г. ИРКУТСКА ДЕТСКИЙ САД № 70</t>
  </si>
  <si>
    <t>3812009281</t>
  </si>
  <si>
    <t>МУНИЦИПАЛЬНОЕ БЮДЖЕТНОЕ ДОШКОЛЬНОЕ ОБРАЗОВАТЕЛЬНОЕ УЧРЕЖДЕНИЕ ГОРОДА ИРКУТСКА ДЕТСКИЙ САД № 71</t>
  </si>
  <si>
    <t>МБДОУ Г. ИРКУТСКА ДЕТСКИЙ САД № 71</t>
  </si>
  <si>
    <t>3812008400</t>
  </si>
  <si>
    <t>МУНИЦИПАЛЬНОЕ БЮДЖЕТНОЕ ДОШКОЛЬНОЕ ОБРАЗОВАТЕЛЬНОЕ УЧРЕЖДЕНИЕ ГОРОДА ИРКУТСКА ДЕТСКИЙ САД № 72</t>
  </si>
  <si>
    <t>МБДОУ Г. ИРКУТСКА ДЕТСКИЙ САД № 72</t>
  </si>
  <si>
    <t>3811059025</t>
  </si>
  <si>
    <t>МУНИЦИПАЛЬНОЕ БЮДЖЕТНОЕ ДОШКОЛЬНОЕ ОБРАЗОВАТЕЛЬНОЕ УЧРЕЖДЕНИЕ ГОРОДА ИРКУТСКА ДЕТСКИЙ САД № 74</t>
  </si>
  <si>
    <t>МБДОУ Г. ИРКУТСКА ДЕТСКИЙ САД № 74</t>
  </si>
  <si>
    <t>3812008577</t>
  </si>
  <si>
    <t>МУНИЦИПАЛЬНОЕ БЮДЖЕТНОЕ ДОШКОЛЬНОЕ ОБРАЗОВАТЕЛЬНОЕ УЧРЕЖДЕНИЕ ГОРОДА ИРКУТСКА ДЕТСКИЙ САД № 75</t>
  </si>
  <si>
    <t>МБДОУ Г. ИРКУТСКА ДЕТСКИЙ САД № 75</t>
  </si>
  <si>
    <t>3810023996</t>
  </si>
  <si>
    <t>МУНИЦИПАЛЬНОЕ БЮДЖЕТНОЕ ДОШКОЛЬНОЕ ОБРАЗОВАТЕЛЬНОЕ УЧРЕЖДЕНИЕ ГОРОДА ИРКУТСКА ДЕТСКИЙ САД № 76</t>
  </si>
  <si>
    <t>МБДОУ Г. ИРКУТСКА ДЕТСКИЙ САД № 76</t>
  </si>
  <si>
    <t>3812072445</t>
  </si>
  <si>
    <t>МУНИЦИПАЛЬНОЕ БЮДЖЕТНОЕ ДОШКОЛЬНОЕ ОБРАЗОВАТЕЛЬНОЕ УЧРЕЖДЕНИЕ ГОРОДА ИРКУТСКА ДЕТСКИЙ САД № 77</t>
  </si>
  <si>
    <t>МБДОУ Г. ИРКУТСКА ДЕТСКИЙ САД №77</t>
  </si>
  <si>
    <t>3812007968</t>
  </si>
  <si>
    <t>МУНИЦИПАЛЬНОЕ БЮДЖЕТНОЕ ДОШКОЛЬНОЕ ОБРАЗОВАТЕЛЬНОЕ УЧРЕЖДЕНИЕ ГОРОДА ИРКУТСКА ДЕТСКИЙ САД № 78</t>
  </si>
  <si>
    <t>МБДОУ Г. ИРКУТСКА ДЕТСКИЙ САД № 78</t>
  </si>
  <si>
    <t>3811055239</t>
  </si>
  <si>
    <t>МУНИЦИПАЛЬНОЕ БЮДЖЕТНОЕ ДОШКОЛЬНОЕ ОБРАЗОВАТЕЛЬНОЕ УЧРЕЖДЕНИЕ ГОРОДА ИРКУТСКА ДЕТСКИЙ САД  № 79</t>
  </si>
  <si>
    <t>МБДОУ Г. ИРКУТСКА ДЕТСКИЙ САД № 79</t>
  </si>
  <si>
    <t>3810024069</t>
  </si>
  <si>
    <t>МУНИЦИПАЛЬНОЕ БЮДЖЕТНОЕ ДОШКОЛЬНОЕ ОБРАЗОВАТЕЛЬНОЕ УЧРЕЖДЕНИЕ ГОРОДА ИРКУТСКА ДЕТСКИЙ САД № 80</t>
  </si>
  <si>
    <t>МБДОУ Г. ИРКУТСКА ДЕТСКИЙ САД № 80</t>
  </si>
  <si>
    <t>3809023889</t>
  </si>
  <si>
    <t>МУНИЦИПАЛЬНОЕ БЮДЖЕТНОЕ ДОШКОЛЬНОЕ ОБРАЗОВАТЕЛЬНОЕ УЧРЕЖДЕНИЕ ГОРОДА ИРКУТСКА ДЕТСКИЙ САД № 94</t>
  </si>
  <si>
    <t>МБДОУ Г. ИРКУТСКА ДЕТСКИЙ САД № 94</t>
  </si>
  <si>
    <t>3808047894</t>
  </si>
  <si>
    <t>МУНИЦИПАЛЬНОЕ БЮДЖЕТНОЕ ДОШКОЛЬНОЕ ОБРАЗОВАТЕЛЬНОЕ УЧРЕЖДЕНИЕ Г. ИРКУТСКА ДЕТСКИЙ САД №95</t>
  </si>
  <si>
    <t>МБДОУ Г. ИРКУТСКА ДЕТСКИЙ САД №95</t>
  </si>
  <si>
    <t>3810024654</t>
  </si>
  <si>
    <t>МУНИЦИПАЛЬНОЕ БЮДЖЕТНОЕ ДОШКОЛЬНОЕ ОБРАЗОВАТЕЛЬНОЕ УЧРЕЖДЕНИЕ ГОРОДА ИРКУТСКА ДЕТСКИЙ САД № 96</t>
  </si>
  <si>
    <t>МБДОУ Г. ИРКУТСКА ДЕТСКИЙ САД № 96</t>
  </si>
  <si>
    <t>3812008337</t>
  </si>
  <si>
    <t>МУНИЦИПАЛЬНОЕ БЮДЖЕТНОЕ ДОШКОЛЬНОЕ ОБРАЗОВАТЕЛЬНОЕ УЧРЕЖДЕНИЕ ГОРОДА ИРКУТСКА ДЕТСКИЙ САД № 97</t>
  </si>
  <si>
    <t>МБДОУ Г. ИРКУТСКА ДЕТСКИЙ САД № 97</t>
  </si>
  <si>
    <t>3812007975</t>
  </si>
  <si>
    <t>МУНИЦИПАЛЬНОЕ БЮДЖЕТНОЕ ДОШКОЛЬНОЕ ОБРАЗОВАТЕЛЬНОЕ УЧРЕЖДЕНИЕ ГОРОДА ИРКУТСКА ДЕТСКИЙ САД № 100 "БЕРЕГИНЯ"</t>
  </si>
  <si>
    <t>МБДОУ Г. ИРКУТСКА ДЕТСКИЙ САД № 100 "БЕРЕГИНЯ"</t>
  </si>
  <si>
    <t>3809023504</t>
  </si>
  <si>
    <t>МУНИЦИПАЛЬНОЕ БЮДЖЕТНОЕ ДОШКОЛЬНОЕ ОБРАЗОВАТЕЛЬНОЕ УЧРЕЖДЕНИЕ ГОРОДА ИРКУТСКА ДЕТСКИЙ САД № 101</t>
  </si>
  <si>
    <t>МБДОУ Г. ИРКУТСКА ДЕТСКИЙ САД № 101</t>
  </si>
  <si>
    <t>3808050135</t>
  </si>
  <si>
    <t>МУНИЦИПАЛЬНОЕ БЮДЖЕТНОЕ ДОШКОЛЬНОЕ ОБРАЗОВАТЕЛЬНОЕ УЧРЕЖДЕНИЕ ГОРОДА ИРКУТСКА ДЕТСКИЙ САД № 102</t>
  </si>
  <si>
    <t>МБДОУ Г.ИРКУТСКА ДЕТСКИЙ САД №102</t>
  </si>
  <si>
    <t>3808052510</t>
  </si>
  <si>
    <t>МУНИЦИПАЛЬНОЕ БЮДЖЕТНОЕ ДОШКОЛЬНОЕ ОБРАЗОВАТЕЛЬНОЕ УЧРЕЖДЕНИЕ ГОРОДА ИРКУТСКА ДЕТСКИЙ САД № 103</t>
  </si>
  <si>
    <t>МБДОУ Г. ИРКУТСКА ДЕТСКИЙ САД № 103</t>
  </si>
  <si>
    <t>3811084720</t>
  </si>
  <si>
    <t>МУНИЦИПАЛЬНОЕ БЮДЖЕТНОЕ ДОШКОЛЬНОЕ ОБРАЗОВАТЕЛЬНОЕ УЧРЕЖДЕНИЕ ГОРОДА ИРКУТСКА ДЕТСКИЙ САД № 105</t>
  </si>
  <si>
    <t>МБДОУ Г. ИРКУТСКА ДЕТСКИЙ САД № 105</t>
  </si>
  <si>
    <t>3812008432</t>
  </si>
  <si>
    <t>МУНИЦИПАЛЬНОЕ БЮДЖЕТНОЕ ДОШКОЛЬНОЕ ОБРАЗОВАТЕЛЬНОЕ УЧРЕЖДЕНИЕ ГОРОДА ИРКУТСКА ДЕТСКИЙ САД № 107</t>
  </si>
  <si>
    <t>МБДОУ Г. ИРКУТСКА ДЕТСКИЙ САД № 107</t>
  </si>
  <si>
    <t>3812106493</t>
  </si>
  <si>
    <t>МУНИЦИПАЛЬНОЕ БЮДЖЕТНОЕ ДОШКОЛЬНОЕ ОБРАЗОВАТЕЛЬНОЕ УЧРЕЖДЕНИЕ ГОРОДА ИРКУТСКА ДЕТСКИЙ САД №108</t>
  </si>
  <si>
    <t>МБДОУ ДЕТСКИЙ САД №108</t>
  </si>
  <si>
    <t>3808051347</t>
  </si>
  <si>
    <t>МУНИЦИПАЛЬНОЕ БЮДЖЕТНОЕ ДОШКОЛЬНОЕ ОБРАЗОВАТЕЛЬНОЕ УЧРЕЖДЕНИЕ ГОРОДА ИРКУТСКА ДЕТСКИЙ САД № 109</t>
  </si>
  <si>
    <t>МБДОУ Г.ИРКУТСКА ДЕТСКИЙ САД № 109</t>
  </si>
  <si>
    <t>3808048665</t>
  </si>
  <si>
    <t>МУНИЦИПАЛЬНОЕ БЮДЖЕТНОЕ ДОШКОЛЬНОЕ ОБРАЗОВАТЕЛЬНОЕ УЧРЕЖДЕНИЕ ГОРОДА ИРКУТСКА ДЕТСКИЙ САД № 124</t>
  </si>
  <si>
    <t>МБДОУ Г. ИРКУТСКА ДЕТСКИЙ САД № 124</t>
  </si>
  <si>
    <t>3812107916</t>
  </si>
  <si>
    <t>МУНИЦИПАЛЬНОЕ БЮДЖЕТНОЕ ДОШКОЛЬНОЕ ОБРАЗОВАТЕЛЬНОЕ УЧРЕЖДЕНИЕ ГОРОДА ИРКУТСКА ДЕТСКИЙ САД № 125</t>
  </si>
  <si>
    <t>МБДОУ Г. ИРКУТСКА ДЕТСКИЙ САД № 125</t>
  </si>
  <si>
    <t>3810024012</t>
  </si>
  <si>
    <t>МУНИЦИПАЛЬНОЕ БЮДЖЕТНОЕ ДОШКОЛЬНОЕ ОБРАЗОВАТЕЛЬНОЕ УЧРЕЖДЕНИЕ ГОРОДА ИРКУТСКА ДЕТСКИЙ САД № 126</t>
  </si>
  <si>
    <t>МБДОУ Г. ИРКУТСКА ДЕТСКИЙ САД № 126</t>
  </si>
  <si>
    <t>3812008129</t>
  </si>
  <si>
    <t>МУНИЦИПАЛЬНОЕ БЮДЖЕТНОЕ ДОШКОЛЬНОЕ ОБРАЗОВАТЕЛЬНОЕ УЧРЕЖДЕНИЕ ГОРОДА ИРКУТСКА ДЕТСКИЙ САД № 127 "БЕРЁЗКА"</t>
  </si>
  <si>
    <t>МБДОУ Г. ИРКУТСКА ДЕТСКИЙ САД № 127 "БЕРЁЗКА"</t>
  </si>
  <si>
    <t>3809023712</t>
  </si>
  <si>
    <t>МУНИЦИПАЛЬНОЕ БЮДЖЕТНОЕ ДОШКОЛЬНОЕ ОБРАЗОВАТЕЛЬНОЕ УЧРЕЖДЕНИЕ ГОРОДА ИРКУТСКА ДЕТСКИЙ САД № 128</t>
  </si>
  <si>
    <t>МБДОУ Г. ИРКУТСКА ДЕТСКИЙ САД № 128</t>
  </si>
  <si>
    <t>3811054362</t>
  </si>
  <si>
    <t>МУНИЦИПАЛЬНОЕ БЮДЖЕТНОЕ ДОШКОЛЬНОЕ ОБРАЗОВАТЕЛЬНОЕ УЧРЕЖДЕНИЕ ГОРОДА ИРКУТСКА ДЕТСКИЙ САД  № 129</t>
  </si>
  <si>
    <t>МБДОУ Г. ИРКУТСКА ДЕТСКИЙ САД № 129</t>
  </si>
  <si>
    <t>3811054676</t>
  </si>
  <si>
    <t>МУНИЦИПАЛЬНОЕ БЮДЖЕТНОЕ ДОШКОЛЬНОЕ ОБРАЗОВАТЕЛЬНОЕ УЧРЕЖДЕНИЕ ГОРОДА ИРКУТСКА ДЕТСКИЙ САД № 131</t>
  </si>
  <si>
    <t>МБДОУ Г. ИРКУТСКА ДЕТСКИЙ САД № 131</t>
  </si>
  <si>
    <t>3812009387</t>
  </si>
  <si>
    <t>МУНИЦИПАЛЬНОЕ БЮДЖЕТНОЕ ДОШКОЛЬНОЕ ОБРАЗОВАТЕЛЬНОЕ УЧРЕЖДЕНИЕ ГОРОДА ИРКУТСКА ДЕТСКИЙ САД № 132</t>
  </si>
  <si>
    <t>МБДОУ Г. ИРКУТСКА ДЕТСКИЙ САД № 132</t>
  </si>
  <si>
    <t>3812008256</t>
  </si>
  <si>
    <t>МУНИЦИПАЛЬНОЕ БЮДЖЕТНОЕ ДОШКОЛЬНОЕ ОБРАЗОВАТЕЛЬНОЕ УЧРЕЖДЕНИЕ ГОРОДА ИРКУТСКА ДЕТСКИЙ САД № 133</t>
  </si>
  <si>
    <t>МБДОУ Г. ИРКУТСКА ДЕТСКИЙ САД № 133</t>
  </si>
  <si>
    <t>3811054370</t>
  </si>
  <si>
    <t>МУНИЦИПАЛЬНОЕ БЮДЖЕТНОЕ ДОШКОЛЬНОЕ ОБРАЗОВАТЕЛЬНОЕ УЧРЕЖДЕНИЕ ГОРОДА ИРКУТСКА ДЕТСКИЙ САД №136</t>
  </si>
  <si>
    <t>МБДОУ Г. ИРКУТСКА ДЕТСКИЙ САД №136</t>
  </si>
  <si>
    <t>3811060983</t>
  </si>
  <si>
    <t>МУНИЦИПАЛЬНОЕ БЮДЖЕТНОЕ ДОШКОЛЬНОЕ ОБРАЗОВАТЕЛЬНОЕ УЧРЕЖДЕНИЕ ГОРОДА ИРКУТСКА ДЕТСКИЙ САД № 138</t>
  </si>
  <si>
    <t>МБДОУ Г. ИРКУТСКА ДЕТСКИЙ САД № 138</t>
  </si>
  <si>
    <t>3811054637</t>
  </si>
  <si>
    <t>МУНИЦИПАЛЬНОЕ БЮДЖЕТНОЕ ДОШКОЛЬНОЕ ОБРАЗОВАТЕЛЬНОЕ УЧРЕЖДЕНИЕ ГОРОДА ИРКУТСКА ДЕТСКИЙ САД № 139</t>
  </si>
  <si>
    <t>МБДОУ Г. ИРКУТСКА ДЕТСКИЙ САД № 139</t>
  </si>
  <si>
    <t>3812008312</t>
  </si>
  <si>
    <t>МУНИЦИПАЛЬНОЕ БЮДЖЕТНОЕ ДОШКОЛЬНОЕ ОБРАЗОВАТЕЛЬНОЕ УЧРЕЖДЕНИЕ ГОРОДА ИРКУТСКА ДЕТСКИЙ САД № 141</t>
  </si>
  <si>
    <t>МБДОУ Г. ИРКУТСКА ДЕТСКИЙ САД № 141</t>
  </si>
  <si>
    <t>3811054718</t>
  </si>
  <si>
    <t>МУНИЦИПАЛЬНОЕ БЮДЖЕТНОЕ ДОШКОЛЬНОЕ ОБРАЗОВАТЕЛЬНОЕ УЧРЕЖДЕНИЕ ГОРОДА ИРКУТСКА ДЕТСКИЙ САД № 142</t>
  </si>
  <si>
    <t>МБДОУ Г.ИРКУТСКА ДЕТСКИЙ САД № 142</t>
  </si>
  <si>
    <t>3812008111</t>
  </si>
  <si>
    <t>МУНИЦИПАЛЬНОЕ БЮДЖЕТНОЕ ДОШКОЛЬНОЕ ОБРАЗОВАТЕЛЬНОЕ УЧРЕЖДЕНИЕ ГОРОДА ИРКУТСКА ДЕТСКИЙ САД № 143</t>
  </si>
  <si>
    <t>МБДОУ Г.ИРКУТСКА ДЕТСКИЙ САД № 143</t>
  </si>
  <si>
    <t>3810034860</t>
  </si>
  <si>
    <t>МУНИЦИПАЛЬНОЕ БЮДЖЕТНОЕ ДОШКОЛЬНОЕ ОБРАЗОВАТЕЛЬНОЕ УЧРЕЖДЕНИЕ ГОРОДА ИРКУТСКА ДЕТСКИЙ САД № 155</t>
  </si>
  <si>
    <t>МБДОУ Г. ИРКУТСКА ДЕТСКИЙ САД № 155</t>
  </si>
  <si>
    <t>3812008440</t>
  </si>
  <si>
    <t>МУНИЦИПАЛЬНОЕ БЮДЖЕТНОЕ ДОШКОЛЬНОЕ ОБРАЗОВАТЕЛЬНОЕ УЧРЕЖДЕНИЕ ГОРОДА ИРКУТСКА ДЕТСКИЙ САД № 156</t>
  </si>
  <si>
    <t>МБДОУ Г. ИРКУТСКА ДЕТСКИЙ САД № 156</t>
  </si>
  <si>
    <t>3809024314</t>
  </si>
  <si>
    <t>МУНИЦИПАЛЬНОЕ БЮДЖЕТНОЕ ДОШКОЛЬНОЕ ОБРАЗОВАТЕЛЬНОЕ УЧРЕЖДЕНИЕ ГОРОДА ИРКУТСКА ДЕТСКИЙ САД № 157</t>
  </si>
  <si>
    <t>МБДОУ Г.ИРКУТСКА ДЕТСКИЙ САД № 157</t>
  </si>
  <si>
    <t>3812008182</t>
  </si>
  <si>
    <t>МУНИЦИПАЛЬНОЕ БЮДЖЕТНОЕ ДОШКОЛЬНОЕ ОБРАЗОВАТЕЛЬНОЕ УЧРЕЖДЕНИЕ ГОРОДА ИРКУТСКА ДЕТСКИЙ САД № 158</t>
  </si>
  <si>
    <t>МБДОУ Г. ИРКУТСКА ДЕТСКИЙ САД № 158</t>
  </si>
  <si>
    <t>3811054789</t>
  </si>
  <si>
    <t>МУНИЦИПАЛЬНОЕ БЮДЖЕТНОЕ ДОШКОЛЬНОЕ ОБРАЗОВАТЕЛЬНОЕ УЧРЕЖДЕНИЕ ГОРОДА ИРКУТСКА ДЕТСКИЙ САД № 159</t>
  </si>
  <si>
    <t>МБДОУ Г. ИРКУТСКА ДЕТСКИЙ САД № 159</t>
  </si>
  <si>
    <t>3811055920</t>
  </si>
  <si>
    <t>МУНИЦИПАЛЬНОЕ БЮДЖЕТНОЕ ДОШКОЛЬНОЕ ОБРАЗОВАТЕЛЬНОЕ УЧРЕЖДЕНИЕ ГОРОДА ИРКУТСКА ДЕТСКИЙ САД № 161</t>
  </si>
  <si>
    <t>МБДОУ ГОРОДА ИРКУТСКА ДЕТСКИЙ САД № 161</t>
  </si>
  <si>
    <t>3810034998</t>
  </si>
  <si>
    <t>МУНИЦИПАЛЬНОЕ БЮДЖЕТНОЕ ДОШКОЛЬНОЕ ОБРАЗОВАТЕЛЬНОЕ УЧРЕЖДЕНИЕ ГОРОДА ИРКУТСКА ДЕТСКИЙ САД № 162</t>
  </si>
  <si>
    <t>МБДОУ Г. ИРКУТСКА ДЕТСКИЙ САД № 162</t>
  </si>
  <si>
    <t>3812008249</t>
  </si>
  <si>
    <t>МУНИЦИПАЛЬНОЕ БЮДЖЕТНОЕ ДОШКОЛЬНОЕ ОБРАЗОВАТЕЛЬНОЕ УЧРЕЖДЕНИЕ ГОРОДА ИРКУТСКА ДЕТСКИЙ САД № 163</t>
  </si>
  <si>
    <t>МБДОУ Г. ИРКУТСКА ДЕТСКИЙ САД № 163</t>
  </si>
  <si>
    <t>3812008552</t>
  </si>
  <si>
    <t>МУНИЦИПАЛЬНОЕ БЮДЖЕТНОЕ ДОШКОЛЬНОЕ ОБРАЗОВАТЕЛЬНОЕ УЧРЕЖДЕНИЕ ГОРОДА ИРКУТСКА ДЕТСКИЙ САД № 164</t>
  </si>
  <si>
    <t>МБДОУ Г. ИРКУТСКА ДЕТСКИЙ САД № 164</t>
  </si>
  <si>
    <t>3812008520</t>
  </si>
  <si>
    <t>МУНИЦИПАЛЬНОЕ БЮДЖЕТНОЕ ДОШКОЛЬНОЕ ОБРАЗОВАТЕЛЬНОЕ УЧРЕЖДЕНИЕ ГОРОДА ИРКУТСКА ДЕТСКИЙ САД № 174</t>
  </si>
  <si>
    <t>МБДОУ Г. ИРКУТСКА ДЕТСКИЙ САД № 174</t>
  </si>
  <si>
    <t>3812142195</t>
  </si>
  <si>
    <t>МУНИЦИПАЛЬНОЕ БЮДЖЕТНОЕ ДОШКОЛЬНОЕ ОБРАЗОВАТЕЛЬНОЕ УЧРЕЖДЕНИЕ ГОРОДА ИРКУТСКА ДЕТСКИЙ САД № 175</t>
  </si>
  <si>
    <t>МБДОУ Г. ИРКУТСКА ДЕТСКИЙ САД № 175</t>
  </si>
  <si>
    <t>3810326616</t>
  </si>
  <si>
    <t>МУНИЦИПАЛЬНОЕ БЮДЖЕТНОЕ ДОШКОЛЬНОЕ ОБРАЗОВАТЕЛЬНОЕ УЧРЕЖДЕНИЕ ГОРОДА ИРКУТСКА ДЕТСКИЙ САД № 176</t>
  </si>
  <si>
    <t>МБДОУ Г. ИРКУТСКА ДЕТСКИЙ САД № 176</t>
  </si>
  <si>
    <t>3812148736</t>
  </si>
  <si>
    <t>МУНИЦИПАЛЬНОЕ БЮДЖЕТНОЕ ДОШКОЛЬНОЕ ОБРАЗОВАТЕЛЬНОЕ УЧРЕЖДЕНИЕ Г. ИРКУТСКА ДЕТСКИЙ САД №177</t>
  </si>
  <si>
    <t>МБДОУ Г. ИРКУТСКА ДЕТСКИЙ САД №177</t>
  </si>
  <si>
    <t>3810321985</t>
  </si>
  <si>
    <t>МУНИЦИПАЛЬНОЕ БЮДЖЕТНОЕ ДОШКОЛЬНОЕ ОБРАЗОВАТЕЛЬНОЕ УЧРЕЖДЕНИЕ ГОРОДА ИРКУТСКА ДЕТСКИЙ САД № 178</t>
  </si>
  <si>
    <t>МБДОУ Г. ИРКУТСКА ДЕТСКИЙ САД № 178</t>
  </si>
  <si>
    <t>3811169420</t>
  </si>
  <si>
    <t>МУНИЦИПАЛЬНОЕ БЮДЖЕТНОЕ ДОШКОЛЬНОЕ ОБРАЗОВАТЕЛЬНОЕ УЧРЕЖДЕНИЕ ГОРОДА ИРКУТСКА ДЕТСКИЙ САД № 179</t>
  </si>
  <si>
    <t>МБДОУ Г. ИРКУТСКА ДЕТСКИЙ САД № 179</t>
  </si>
  <si>
    <t>3812151739</t>
  </si>
  <si>
    <t>МУНИЦИПАЛЬНОЕ БЮДЖЕТНОЕ ДОШКОЛЬНОЕ ОБРАЗОВАТЕЛЬНОЕ УЧРЕЖДЕНИЕ ГОРОДА ИРКУТСКА ДЕТСКИЙ САД № 180</t>
  </si>
  <si>
    <t>МБДОУ ГОРОДА ИРКУТСКА ДЕТСКИЙ САД № 180</t>
  </si>
  <si>
    <t>3810021438</t>
  </si>
  <si>
    <t>МУНИЦИПАЛЬНОЕ БЮДЖЕТНОЕ ДОШКОЛЬНОЕ ОБРАЗОВАТЕЛЬНОЕ УЧРЕЖДЕНИЕ ГОРОДА ИРКУТСКА ДЕТСКИЙ САД №181</t>
  </si>
  <si>
    <t>МБДОУ Г. ИРКУТСКА ДЕТСКИЙ САД №181</t>
  </si>
  <si>
    <t>3810021702</t>
  </si>
  <si>
    <t>МУНИЦИПАЛЬНОЕ БЮДЖЕТНОЕ ДОШКОЛЬНОЕ ОБРАЗОВАТЕЛЬНОЕ УЧРЕЖДЕНИЕ ГОРОДА ИРКУТСКА ДЕТСКИЙ САД "СКАЗКА"</t>
  </si>
  <si>
    <t>МБДОУ Г. ИРКУТСКА ДЕТСКИЙ САД "СКАЗКА"</t>
  </si>
  <si>
    <t>3808055550</t>
  </si>
  <si>
    <t>МУНИЦИПАЛЬНОЕ АВТОНОМНОЕ ОБЩЕОБРАЗОВАТЕЛЬНОЕ УЧРЕЖДЕНИЕ ЦЕНТР ОБРАЗОВАНИЯ № 47 ГОРОДА ИРКУТСКА</t>
  </si>
  <si>
    <t>МАОУ ЦО № 47 Г. ИРКУТСКА</t>
  </si>
  <si>
    <t>3811029976</t>
  </si>
  <si>
    <t>МУНИЦИПАЛЬНОЕ БЮДЖЕТНОЕ ОБЩЕОБРАЗОВАТЕЛЬНОЕ УЧРЕЖДЕНИЕ ГОРОДА ИРКУТСКА ВЕЧЕРНЯЯ (СМЕННАЯ) ОБЩЕОБРАЗОВАТЕЛЬНАЯ ШКОЛА № 1</t>
  </si>
  <si>
    <t>МБОУ Г. ИРКУТСКА ВСОШ № 1</t>
  </si>
  <si>
    <t>3810024358</t>
  </si>
  <si>
    <t>МУНИЦИПАЛЬНОЕ БЮДЖЕТНОЕ ОБЩЕОБРАЗОВАТЕЛЬНОЕ УЧРЕЖДЕНИЕ Г. ИРКУТСКА ЛИЦЕЙ № 1</t>
  </si>
  <si>
    <t>МБОУ Г. ИРКУТСКА ЛИЦЕЙ № 1</t>
  </si>
  <si>
    <t>3812004406</t>
  </si>
  <si>
    <t>МУНИЦИПАЛЬНОЕ БЮДЖЕТНОЕ ОБЩЕОБРАЗОВАТЕЛЬНОЕ УЧРЕЖДЕНИЕ ГОРОДА ИРКУТСКА ЛИЦЕЙ № 2</t>
  </si>
  <si>
    <t>МБОУ Г. ИРКУТСКА ЛИЦЕЙ № 2</t>
  </si>
  <si>
    <t>3809023198</t>
  </si>
  <si>
    <t>МУНИЦИПАЛЬНОЕ БЮДЖЕТНОЕ ОБЩЕОБРАЗОВАТЕЛЬНОЕ УЧРЕЖДЕНИЕ ГОРОДА ИРКУТСКА ЛИЦЕЙ-ИНТЕРНАТ № 1</t>
  </si>
  <si>
    <t>МБОУ Г. ИРКУТСКА ЛИЦЕЙ-ИНТЕРНАТ № 1</t>
  </si>
  <si>
    <t>3809024610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</si>
  <si>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№14</t>
  </si>
  <si>
    <t>МБОУ Г. ИРКУТСКА СОШ С УГЛУБЛЕННЫМ ИЗУЧЕНИЕМ ОТДЕЛЬНЫХ ПРЕДМЕТОВ №14</t>
  </si>
  <si>
    <t>3811055655</t>
  </si>
  <si>
    <t>МУНИЦИПАЛЬНОЕ БЮДЖЕТНОЕ ОБЩЕОБРАЗОВАТЕЛЬНОЕ УЧРЕЖДЕНИЕ ГОРОДА ИРКУТСКА СРЕДНЯЯ ОБЩЕОБРАЗОВАТЕЛЬНАЯ ШКОЛА № 15</t>
  </si>
  <si>
    <t>МБОУ Г. ИРКУТСКА СОШ № 15</t>
  </si>
  <si>
    <t>3808052044</t>
  </si>
  <si>
    <t>МУНИЦИПАЛЬНОЕ БЮДЖЕТНОЕ ОБЩЕОБРАЗОВАТЕЛЬНОЕ УЧРЕЖДЕНИЕ ГОРОДА ИРКУТСКА СРЕДНЯЯ ОБЩЕОБРАЗОВАТЕЛЬНАЯ ШКОЛА № 16</t>
  </si>
  <si>
    <t>МБОУ Г.ИРКУТСКА СОШ № 16</t>
  </si>
  <si>
    <t>3811037536</t>
  </si>
  <si>
    <t>МУНИЦИПАЛЬНОЕ БЮДЖЕТНОЕ ОБЩЕОБРАЗОВАТЕЛЬНОЕ УЧРЕЖДЕНИЕ ГОРОДА ИРКУТСКА СРЕДНЯЯ ОБЩЕОБРАЗОВАТЕЛЬНАЯ ШКОЛА №17</t>
  </si>
  <si>
    <t>МБОУ Г. ИРКУТСКА СОШ №17</t>
  </si>
  <si>
    <t>3808051361</t>
  </si>
  <si>
    <t>МУНИЦИПАЛЬНОЕ БЮДЖЕТНОЕ ОБЩЕОБРАЗОВАТЕЛЬНОЕ УЧРЕЖДЕНИЕ ГОРОДА ИРКУТСКА СРЕДНЯЯ ОБЩЕОБРАЗОВАТЕЛЬНАЯ ШКОЛА № 18</t>
  </si>
  <si>
    <t>МБОУ Г. ИРКУТСКА СОШ № 18</t>
  </si>
  <si>
    <t>3812008489</t>
  </si>
  <si>
    <t>МУНИЦИПАЛЬНОЕ БЮДЖЕТНОЕ ОБЩЕОБРАЗОВАТЕЛЬНОЕ УЧРЕЖДЕНИЕ ГОРОДА ИРКУТСКА СРЕДНЯЯ ОБЩЕОБРАЗОВАТЕЛЬНАЯ ШКОЛА №20</t>
  </si>
  <si>
    <t>МБОУ Г. ИРКУТСКА СОШ №20</t>
  </si>
  <si>
    <t>3811056144</t>
  </si>
  <si>
    <t>МУНИЦИПАЛЬНОЕ БЮДЖЕТНОЕ ОБЩЕОБРАЗОВАТЕЛЬНОЕ УЧРЕЖДЕНИЕ ГОРОДА ИРКУТСКА СРЕДНЯЯ ОБЩЕОБРАЗОВАТЕЛЬНАЯ ШКОЛА № 21</t>
  </si>
  <si>
    <t>МБОУ Г. ИРКУТСКА СОШ № 21</t>
  </si>
  <si>
    <t>3811054330</t>
  </si>
  <si>
    <t>МУНИЦИПАЛЬНОЕ БЮДЖЕТНОЕ ОБЩЕОБРАЗОВАТЕЛЬНОЕ УЧРЕЖДЕНИЕ ГОРОДА ИРКУТСКА СРЕДНЯЯ ОБЩЕОБРАЗОВАТЕЛЬНАЯ ШКОЛА № 22</t>
  </si>
  <si>
    <t>МБОУ Г.ИРКУТСКА СОШ № 22</t>
  </si>
  <si>
    <t>3811056507</t>
  </si>
  <si>
    <t>МУНИЦИПАЛЬНОЕ БЮДЖЕТНОЕ ОБЩЕОБРАЗОВАТЕЛЬНОЕ УЧРЕЖДЕНИЕ ГОРОДА ИРКУТСКА СРЕДНЯЯ ОБЩЕОБРАЗОВАТЕЛЬНАЯ ШКОЛА № 23</t>
  </si>
  <si>
    <t>МБОУ Г. ИРКУТСКА СОШ № 23</t>
  </si>
  <si>
    <t>3811056955</t>
  </si>
  <si>
    <t>МУНИЦИПАЛЬНОЕ БЮДЖЕТНОЕ ОБЩЕОБРАЗОВАТЕЛЬНОЕ УЧРЕЖДЕНИЕ ГОРОДА ИРКУТСКА СРЕДНЯЯ ОБЩЕОБРАЗОВАТЕЛЬНАЯ ШКОЛА №26</t>
  </si>
  <si>
    <t>МБОУ Г. ИРКУТСКА СОШ №26</t>
  </si>
  <si>
    <t>3811056391</t>
  </si>
  <si>
    <t>МУНИЦИПАЛЬНОЕ БЮДЖЕТНОЕ ОБЩЕОБРАЗОВАТЕЛЬНОЕ УЧРЕЖДЕНИЕ ГОРОДА ИРКУТСКА СРЕДНЯЯ ОБЩЕОБРАЗОВАТЕЛЬНАЯ ШКОЛА № 27</t>
  </si>
  <si>
    <t>МБОУ Г. ИРКУТСКА СОШ № 27</t>
  </si>
  <si>
    <t>3811056698</t>
  </si>
  <si>
    <t>МУНИЦИПАЛЬНОЕ БЮДЖЕТНОЕ ОБЩЕОБРАЗОВАТЕЛЬНОЕ УЧРЕЖДЕНИЕ ГОРОДА ИРКУТСКА СРЕДНЯЯ ОБЩЕОБРАЗОВАТЕЛЬНАЯ ШКОЛА №29</t>
  </si>
  <si>
    <t>МБОУ Г.ИРКУТСКА СОШ №29</t>
  </si>
  <si>
    <t>3810024630</t>
  </si>
  <si>
    <t>МУНИЦИПАЛЬНОЕ БЮДЖЕТНОЕ ОБЩЕОБРАЗОВАТЕЛЬНОЕ УЧРЕЖДЕНИЕ ГОРОДА ИРКУТСКА СРЕДНЯЯ ОБЩЕОБРАЗОВАТЕЛЬНАЯ ШКОЛА № 3</t>
  </si>
  <si>
    <t>МБОУ Г.ИРКУТСКА СОШ № 3</t>
  </si>
  <si>
    <t>3809024642</t>
  </si>
  <si>
    <t>МУНИЦИПАЛЬНОЕ БЮДЖЕТНОЕ ОБЩЕОБРАЗОВАТЕЛЬНОЕ УЧРЕЖДЕНИЕ ГОРОДА ИРКУТСКА СРЕДНЯЯ ОБЩЕОБРАЗОВАТЕЛЬНАЯ ШКОЛА № 30</t>
  </si>
  <si>
    <t>МБОУ Г. ИРКУТСКА СОШ № 30</t>
  </si>
  <si>
    <t>3810016477</t>
  </si>
  <si>
    <t>МУНИЦИПАЛЬНОЕ БЮДЖЕТНОЕ ОБЩЕОБРАЗОВАТЕЛЬНОЕ УЧРЕЖДЕНИЕ ГОРОДА ИРКУТСКА СРЕДНЯЯ ОБЩЕОБРАЗОВАТЕЛЬНАЯ ШКОЛА № 31</t>
  </si>
  <si>
    <t>МБОУ Г.ИРКУТСКА СОШ № 31</t>
  </si>
  <si>
    <t>3809023776</t>
  </si>
  <si>
    <t>МУНИЦИПАЛЬНОЕ БЮДЖЕТНОЕ ОБЩЕОБРАЗОВАТЕЛЬНОЕ УЧРЕЖДЕНИЕ ГОРОДА ИРКУТСКА СРЕДНЯЯ ОБЩЕОБРАЗОВАТЕЛЬНАЯ ШКОЛА № 4</t>
  </si>
  <si>
    <t>МБОУ Г. ИРКУТСКА СОШ № 4</t>
  </si>
  <si>
    <t>3812007855</t>
  </si>
  <si>
    <t>МУНИЦИПАЛЬНОЕ БЮДЖЕТНОЕ ОБЩЕОБРАЗОВАТЕЛЬНОЕ УЧРЕЖДЕНИЕ ГОРОДА ИРКУТСКА СРЕДНЯЯ ОБЩЕОБРАЗОВАТЕЛЬНАЯ ШКОЛА № 42</t>
  </si>
  <si>
    <t>МБОУ Г. ИРКУТСКА СОШ № 42</t>
  </si>
  <si>
    <t>3810023749</t>
  </si>
  <si>
    <t>МУНИЦИПАЛЬНОЕ БЮДЖЕТНОЕ ОБЩЕОБРАЗОВАТЕЛЬНОЕ УЧРЕЖДЕНИЕ ГОРОДА ИРКУТСКА СРЕДНЯЯ ОБЩЕОБРАЗОВАТЕЛЬНАЯ ШКОЛА № 43</t>
  </si>
  <si>
    <t>МБОУ Г. ИРКУТСКА СОШ № 43</t>
  </si>
  <si>
    <t>3810024816</t>
  </si>
  <si>
    <t>МУНИЦИПАЛЬНОЕ БЮДЖЕТНОЕ ОБЩЕОБРАЗОВАТЕЛЬНОЕ УЧРЕЖДЕНИЕ ГОРОДА ИРКУТСКА СРЕДНЯЯ ОБЩЕОБРАЗОВАТЕЛЬНАЯ ШКОЛА № 45</t>
  </si>
  <si>
    <t>МБОУ Г. ИРКУТСКА СОШ № 45</t>
  </si>
  <si>
    <t>3810024090</t>
  </si>
  <si>
    <t>МУНИЦИПАЛЬНОЕ БЮДЖЕТНОЕ ОБЩЕОБРАЗОВАТЕЛЬНОЕ УЧРЕЖДЕНИЕ ГОРОДА ИРКУТСКА СРЕДНЯЯ ОБЩЕОБРАЗОВАТЕЛЬНАЯ ШКОЛА № 46</t>
  </si>
  <si>
    <t>МБОУ Г. ИРКУТСКА СОШ № 46</t>
  </si>
  <si>
    <t>3812135705</t>
  </si>
  <si>
    <t>МУНИЦИПАЛЬНОЕ БЮДЖЕТНОЕ ОБЩЕОБРАЗОВАТЕЛЬНОЕ УЧРЕЖДЕНИЕ ГОРОДА ИРКУТСКА СРЕДНЯЯ ОБЩЕОБРАЗОВАТЕЛЬНАЯ ШКОЛА № 49</t>
  </si>
  <si>
    <t>МБОУ Г. ИРКУТСКА СОШ№ 49</t>
  </si>
  <si>
    <t>3810024238</t>
  </si>
  <si>
    <t>МУНИЦИПАЛЬНОЕ БЮДЖЕТНОЕ ОБЩЕОБРАЗОВАТЕЛЬНОЕ УЧРЕЖДЕНИЕ ГОРОДА ИРКУТСКА СРЕДНЯЯ ОБЩЕОБРАЗОВАТЕЛЬНАЯ ШКОЛА № 5</t>
  </si>
  <si>
    <t>МБОУ Г. ИРКУТСКА СОШ № 5</t>
  </si>
  <si>
    <t>3812008055</t>
  </si>
  <si>
    <t>МУНИЦИПАЛЬНОЕ БЮДЖЕТНОЕ ОБЩЕОБРАЗОВАТЕЛЬНОЕ УЧРЕЖДЕНИЕ ГОРОДА ИРКУТСКА СРЕДНЯЯ ОБЩЕОБРАЗОВАТЕЛЬНАЯ ШКОЛА №50</t>
  </si>
  <si>
    <t>МБОУ Г ИРКУТСК СОШ №50</t>
  </si>
  <si>
    <t>3809024272</t>
  </si>
  <si>
    <t>МУНИЦИПАЛЬНОЕ БЮДЖЕТНОЕ ОБЩЕОБРАЗОВАТЕЛЬНОЕ УЧРЕЖДЕНИЕ ГОРОДА ИРКУТСКА СРЕДНЯЯ ОБЩЕОБРАЗОВАТЕЛЬНАЯ ШКОЛА № 55</t>
  </si>
  <si>
    <t>МБОУ Г. ИРКУТСКА СОШ № 55</t>
  </si>
  <si>
    <t>3812008506</t>
  </si>
  <si>
    <t>МУНИЦИПАЛЬНОЕ БЮДЖЕТНОЕ ОБЩЕОБРАЗОВАТЕЛЬНОЕ УЧРЕЖДЕНИЕ ГОРОДА ИРКУТСКА СРЕДНЯЯ ОБЩЕОБРАЗОВАТЕЛЬНАЯ ШКОЛА №6</t>
  </si>
  <si>
    <t>МБОУ Г. ИРКУТСКА СОШ №6</t>
  </si>
  <si>
    <t>3812008545</t>
  </si>
  <si>
    <t>МУНИЦИПАЛЬНОЕ БЮДЖЕТНОЕ ОБЩЕОБРАЗОВАТЕЛЬНОЕ УЧРЕЖДЕНИЕ ГОРОДА ИРКУТСКА СРЕДНЯЯ ОБЩЕОБРАЗОВАТЕЛЬНАЯ ШКОЛА № 65</t>
  </si>
  <si>
    <t>МБОУ Г. ИРКУТСКА СОШ № 65</t>
  </si>
  <si>
    <t>3808048111</t>
  </si>
  <si>
    <t>МУНИЦИПАЛЬНОЕ БЮДЖЕТНОЕ ОБЩЕОБРАЗОВАТЕЛЬНОЕ УЧРЕЖДЕНИЕ ГОРОДА ИРКУТСКА СРЕДНЯЯ ОБЩЕОБРАЗОВАТЕЛЬНАЯ ШКОЛА № 66</t>
  </si>
  <si>
    <t>МБОУ Г. ИРКУТСКА СОШ № 66</t>
  </si>
  <si>
    <t>3809024530</t>
  </si>
  <si>
    <t>МУНИЦИПАЛЬНОЕ БЮДЖЕТНОЕ ОБЩЕОБРАЗОВАТЕЛЬНОЕ УЧРЕЖДЕНИЕ ГОРОДА ИРКУТСКА СРЕДНЯЯ ОБЩЕОБРАЗОВАТЕЛЬНАЯ ШКОЛА № 67</t>
  </si>
  <si>
    <t>МБОУ Г. ИРКУТСКА СОШ № 67</t>
  </si>
  <si>
    <t>3810024319</t>
  </si>
  <si>
    <t>МУНИЦИПАЛЬНОЕ БЮДЖЕТНОЕ ОБЩЕОБРАЗОВАТЕЛЬНОЕ УЧРЕЖДЕНИЕ ГОРОДА ИРКУТСКА СРЕДНЯЯ ОБЩЕОБРАЗОВАТЕЛЬНАЯ ШКОЛА № 7</t>
  </si>
  <si>
    <t>МБОУ Г. ИРКУТСКА СОШ № 7</t>
  </si>
  <si>
    <t>3810023548</t>
  </si>
  <si>
    <t>МУНИЦИПАЛЬНОЕ БЮДЖЕТНОЕ ОБЩЕОБРАЗОВАТЕЛЬНОЕ УЧРЕЖДЕНИЕ ГОРОДА ИРКУТСКА СРЕДНЯЯ ОБЩЕОБРАЗОВАТЕЛЬНАЯ ШКОЛА № 9</t>
  </si>
  <si>
    <t>МБОУ Г. ИРКУТСКА СОШ № 9</t>
  </si>
  <si>
    <t>3809023913</t>
  </si>
  <si>
    <t>МУНИЦИПАЛЬНОЕ БЮДЖЕТНОЕ ОБЩЕОБРАЗОВАТЕЛЬНОЕ УЧРЕЖДЕНИЕ ГОРОДА ИРКУТСКА ЦЕНТР ОБРАЗОВАНИЯ № 10</t>
  </si>
  <si>
    <t>МБОУ Г.ИРКУТСКА ЦО № 10</t>
  </si>
  <si>
    <t>3811057525</t>
  </si>
  <si>
    <t>МУНИЦИПАЛЬНОЕ БЮДЖЕТНОЕ ОБЩЕОБРАЗОВАТЕЛЬНОЕ УЧРЕЖДЕНИЕ ГОРОДА ИРКУТСКА ОБЩЕОБРАЗОВАТЕЛЬНАЯ ШКОЛА-ИНТЕРНАТ № 13 ОСНОВНОГО ОБЩЕГО ОБРАЗОВАНИЯ</t>
  </si>
  <si>
    <t>МБОУ Г. ИРКУТСКА ШКОЛА-ИНТЕРНАТ № 13</t>
  </si>
  <si>
    <t>3810024189</t>
  </si>
  <si>
    <t>МУНИЦИПАЛЬНОЕ БЮДЖЕТНОЕ ОБЩЕОБРАЗОВАТЕЛЬНОЕ УЧРЕЖДЕНИЕ ГИМНАЗИЯ № 44 Г. ИРКУТСКА</t>
  </si>
  <si>
    <t>МБОУ ГИМНАЗИЯ № 44 Г. ИРКУТСКА</t>
  </si>
  <si>
    <t>3811054806</t>
  </si>
  <si>
    <t>МУНИЦИПАЛЬНОЕ КАЗЕННОЕ ОБРАЗОВАТЕЛЬНОЕ УЧРЕЖДЕНИЕ ДОПОЛНИТЕЛЬНОГО ОБРАЗОВАНИЯ "ДОМ ДЕТСКОГО ТВОРЧЕСТВА Г.СВИРСК"</t>
  </si>
  <si>
    <t>МКОУ "ДОМ ДЕТСКОГО ТВОРЧЕСТВА Г.СВИРСК"</t>
  </si>
  <si>
    <t>МУНИЦИПАЛЬНОЕ КАЗЕННОЕ ОБРАЗОВАТЕЛЬНОЕ УЧРЕЖДЕНИЕ ДОПОЛНИТЕЛЬНОГО ОБРАЗОВАНИЯ "ДЕТСКО-ЮНОШЕСКАЯ СПОРТИВНАЯ ШКОЛА Г. СВИРСКА"</t>
  </si>
  <si>
    <t>МКОУ "ДЮСШ Г. СВИРСКА"</t>
  </si>
  <si>
    <t>МУНИЦИПАЛЬНОЕ ОБЩЕОБРАЗОВАТЕЛЬНОЕ УЧРЕЖДЕНИЕ "МАКАРЬЕВСКАЯ СРЕДНЯЯ ОБЩЕОБРАЗОВАТЕЛЬНАЯ ШКОЛА" Г.СВИРСК</t>
  </si>
  <si>
    <t>МОУ "МАКАРЬЕВСКАЯ СРЕДНЯЯ ОБЩЕОБРАЗОВАТЕЛЬНАЯ ШКОЛА" Г. СВИРСК</t>
  </si>
  <si>
    <t>МУНИЦИПАЛЬНОЕ ОБЩЕОБРАЗОВАТЕЛЬНОЕ УЧРЕЖДЕНИЕ "СРЕДНЯЯ ОБЩЕОБРАЗОВАТЕЛЬНАЯ ШКОЛА №1 Г.СВИРСКА"</t>
  </si>
  <si>
    <t>МОУ "СРЕДНЯЯ ОБЩЕОБРАЗОВАТЕЛЬНАЯ ШКОЛА №1 Г.СВИРСКА"</t>
  </si>
  <si>
    <t>МУНИЦИПАЛЬНОЕ ОБЩЕОБРАЗОВАТЕЛЬНОЕ УЧРЕЖДЕНИЕ "ОСНОВНАЯ ОБЩЕОБРАЗОВАТЕЛЬНАЯ ШКОЛА" П. БЕРЕЗОВЫЙ ГОРОДА СВИРСКА</t>
  </si>
  <si>
    <t>МОУ "ООШ"</t>
  </si>
  <si>
    <t>МУНИЦИПАЛЬНОЕ ДОШКОЛЬНОЕ ОБРАЗОВАТЕЛЬНОЕ УЧРЕЖДЕНИЕ "ДЕТСКИЙ САД ОБЩЕРАЗВИВАЮЩЕГО ВИДА (ИНТЕЛЛЕКТУАЛЬНОГО, ХУДОЖЕСТВЕННО- ЭСТЕТИЧЕСКОГО РАЗВИТИЯ ВОСПИТАННИКОВ) №13"</t>
  </si>
  <si>
    <t>МДОУ № 13</t>
  </si>
  <si>
    <t>МУНИЦИПАЛЬНОЕ ДОШКОЛЬНОЕ ОБРАЗОВАТЕЛЬНОЕ УЧРЕЖДЕНИЕ "ДЕТСКИЙ САД КОМБИНИРОВАННОГО ВИДА №1"</t>
  </si>
  <si>
    <t>МДОУ № 1</t>
  </si>
  <si>
    <t>од</t>
  </si>
  <si>
    <t>Количественные результаты независимой оценки качества оказания услуг организациями</t>
  </si>
  <si>
    <t>Учреждения</t>
  </si>
  <si>
    <t>Общий итог</t>
  </si>
  <si>
    <t>1 кр</t>
  </si>
  <si>
    <t>2 кр</t>
  </si>
  <si>
    <t>4 кр</t>
  </si>
  <si>
    <t>5 кр</t>
  </si>
  <si>
    <t>3811107416 ГАУ ДПО ИРО</t>
  </si>
  <si>
    <t>3851998529 Центр развития образования Усольского района</t>
  </si>
  <si>
    <t>3816009170 Методический центр г. Тулун</t>
  </si>
  <si>
    <t>3814018877 Районный учебно-методический кабинет Заларинский район</t>
  </si>
  <si>
    <t>3849052117 Районный информационно-методический центр Усть-Удинского района</t>
  </si>
  <si>
    <t>3834013115 МКУ Ресурсный центр</t>
  </si>
  <si>
    <t>3851992855 Центр развития образования г. Свирска</t>
  </si>
  <si>
    <t>3808062758 Информационно-методический центр развития образования  Иркутск</t>
  </si>
  <si>
    <t>3814033709 МКУ Методический цетр управления образования Балаганского района</t>
  </si>
  <si>
    <t>3814012748 МОУ ДПО Центр развития образования г. Саянска</t>
  </si>
  <si>
    <t>Шелеховский район</t>
  </si>
  <si>
    <t>Слюдянский район</t>
  </si>
  <si>
    <t>г. Тулун</t>
  </si>
  <si>
    <t>г. Саянск</t>
  </si>
  <si>
    <t>г. Черемхово</t>
  </si>
  <si>
    <t>Усольское район</t>
  </si>
  <si>
    <t>Нижнеудинский район</t>
  </si>
  <si>
    <t>г. Свирск</t>
  </si>
  <si>
    <t>Тайшетский район</t>
  </si>
  <si>
    <t>Чунский район</t>
  </si>
  <si>
    <t>г. Ангарск</t>
  </si>
  <si>
    <t>Баяндаевский район</t>
  </si>
  <si>
    <t>Мамско-Чуйский район</t>
  </si>
  <si>
    <t>Усть-Илимский район</t>
  </si>
  <si>
    <t>Куйтунский район</t>
  </si>
  <si>
    <t>Киренский район</t>
  </si>
  <si>
    <t>Нукутский район</t>
  </si>
  <si>
    <t xml:space="preserve">г. Иркутск </t>
  </si>
  <si>
    <t>Усть-Кутский район</t>
  </si>
  <si>
    <t>Осинский район</t>
  </si>
  <si>
    <t>Балаганский район</t>
  </si>
  <si>
    <t>Заларинский район</t>
  </si>
  <si>
    <t>Черемховский район</t>
  </si>
  <si>
    <t>Нижнеилимский район</t>
  </si>
  <si>
    <t>Катангский район</t>
  </si>
  <si>
    <t>Жигаловский район</t>
  </si>
  <si>
    <t>Качугский район</t>
  </si>
  <si>
    <t>Боханский район</t>
  </si>
  <si>
    <t>Аларский район</t>
  </si>
  <si>
    <t>Ольхонский район</t>
  </si>
  <si>
    <t>Зиминский район</t>
  </si>
  <si>
    <t>г. Усть-Илимск</t>
  </si>
  <si>
    <t>г. Братска</t>
  </si>
  <si>
    <t>г. Зима</t>
  </si>
  <si>
    <t>г. Усолье-Сибирское</t>
  </si>
  <si>
    <t>Эхирит-Булагатский район</t>
  </si>
  <si>
    <t>Усть-Удинский район</t>
  </si>
  <si>
    <t>Братский район</t>
  </si>
  <si>
    <t>г. Бодайбо и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</si>
</sst>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8E6EE"/>
        <bgColor indexed="64"/>
      </patternFill>
    </fill>
    <fill>
      <patternFill patternType="solid">
        <fgColor rgb="FFEEECE1"/>
      </patternFill>
    </fill>
    <fill>
      <patternFill patternType="solid">
        <fgColor rgb="FFDAEEF3"/>
      </patternFill>
    </fill>
    <fill>
      <patternFill patternType="solid">
        <fgColor rgb="FFB7DEE8"/>
      </patternFill>
    </fill>
    <fill>
      <patternFill patternType="solid">
        <fgColor rgb="FF92CDD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9" fontId="15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2"/>
    <xf numFmtId="0" fontId="2" fillId="3" borderId="0" xfId="2" applyFill="1"/>
    <xf numFmtId="1" fontId="3" fillId="3" borderId="1" xfId="2" applyNumberFormat="1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left" wrapText="1"/>
    </xf>
    <xf numFmtId="0" fontId="4" fillId="5" borderId="1" xfId="2" applyFont="1" applyFill="1" applyBorder="1" applyAlignment="1">
      <alignment horizontal="left" vertical="center" wrapText="1"/>
    </xf>
    <xf numFmtId="0" fontId="4" fillId="5" borderId="3" xfId="2" applyFont="1" applyFill="1" applyBorder="1" applyAlignment="1">
      <alignment horizontal="left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top" wrapText="1"/>
    </xf>
    <xf numFmtId="0" fontId="6" fillId="7" borderId="1" xfId="2" applyFont="1" applyFill="1" applyBorder="1" applyAlignment="1">
      <alignment horizontal="center" vertical="center" wrapText="1"/>
    </xf>
    <xf numFmtId="0" fontId="4" fillId="5" borderId="4" xfId="2" applyFont="1" applyFill="1" applyBorder="1" applyAlignment="1">
      <alignment vertical="center" wrapText="1"/>
    </xf>
    <xf numFmtId="0" fontId="4" fillId="10" borderId="4" xfId="2" applyFont="1" applyFill="1" applyBorder="1" applyAlignment="1">
      <alignment vertical="center" wrapText="1"/>
    </xf>
    <xf numFmtId="0" fontId="4" fillId="10" borderId="5" xfId="2" applyFont="1" applyFill="1" applyBorder="1" applyAlignment="1">
      <alignment vertical="center" wrapText="1"/>
    </xf>
    <xf numFmtId="0" fontId="2" fillId="0" borderId="0" xfId="2" applyBorder="1"/>
    <xf numFmtId="0" fontId="2" fillId="3" borderId="0" xfId="2" applyFill="1" applyBorder="1"/>
    <xf numFmtId="0" fontId="2" fillId="11" borderId="0" xfId="2" applyFill="1"/>
    <xf numFmtId="0" fontId="2" fillId="11" borderId="0" xfId="2" applyFill="1" applyBorder="1"/>
    <xf numFmtId="0" fontId="2" fillId="11" borderId="1" xfId="2" applyFill="1" applyBorder="1"/>
    <xf numFmtId="1" fontId="3" fillId="11" borderId="1" xfId="2" applyNumberFormat="1" applyFont="1" applyFill="1" applyBorder="1" applyAlignment="1">
      <alignment horizontal="left" vertical="center" wrapText="1"/>
    </xf>
    <xf numFmtId="0" fontId="2" fillId="2" borderId="0" xfId="2" applyFill="1"/>
    <xf numFmtId="0" fontId="2" fillId="2" borderId="0" xfId="2" applyFill="1" applyBorder="1"/>
    <xf numFmtId="1" fontId="3" fillId="2" borderId="1" xfId="2" applyNumberFormat="1" applyFont="1" applyFill="1" applyBorder="1" applyAlignment="1">
      <alignment horizontal="left" vertical="center" wrapText="1"/>
    </xf>
    <xf numFmtId="0" fontId="2" fillId="0" borderId="5" xfId="2" applyBorder="1"/>
    <xf numFmtId="0" fontId="2" fillId="0" borderId="1" xfId="2" applyBorder="1"/>
    <xf numFmtId="0" fontId="5" fillId="6" borderId="2" xfId="2" applyFont="1" applyFill="1" applyBorder="1" applyAlignment="1">
      <alignment horizontal="center" vertical="top" wrapText="1"/>
    </xf>
    <xf numFmtId="0" fontId="6" fillId="7" borderId="2" xfId="2" applyFont="1" applyFill="1" applyBorder="1" applyAlignment="1">
      <alignment horizontal="center" vertical="center" wrapText="1"/>
    </xf>
    <xf numFmtId="0" fontId="2" fillId="12" borderId="0" xfId="2" applyFill="1"/>
    <xf numFmtId="1" fontId="3" fillId="12" borderId="1" xfId="2" applyNumberFormat="1" applyFont="1" applyFill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left" vertical="center" wrapText="1"/>
    </xf>
    <xf numFmtId="0" fontId="2" fillId="0" borderId="0" xfId="2" applyFill="1"/>
    <xf numFmtId="0" fontId="5" fillId="3" borderId="1" xfId="3" applyFont="1" applyFill="1" applyBorder="1" applyAlignment="1">
      <alignment wrapText="1"/>
    </xf>
    <xf numFmtId="164" fontId="2" fillId="11" borderId="1" xfId="2" applyNumberFormat="1" applyFill="1" applyBorder="1"/>
    <xf numFmtId="1" fontId="3" fillId="13" borderId="1" xfId="2" applyNumberFormat="1" applyFont="1" applyFill="1" applyBorder="1" applyAlignment="1">
      <alignment horizontal="left" vertical="center" wrapText="1"/>
    </xf>
    <xf numFmtId="164" fontId="2" fillId="3" borderId="1" xfId="2" applyNumberFormat="1" applyFill="1" applyBorder="1"/>
    <xf numFmtId="0" fontId="8" fillId="10" borderId="5" xfId="2" applyFont="1" applyFill="1" applyBorder="1" applyAlignment="1">
      <alignment vertical="center" wrapText="1"/>
    </xf>
    <xf numFmtId="0" fontId="8" fillId="10" borderId="4" xfId="2" applyFont="1" applyFill="1" applyBorder="1" applyAlignment="1">
      <alignment vertical="center" wrapText="1"/>
    </xf>
    <xf numFmtId="0" fontId="10" fillId="0" borderId="0" xfId="2" applyFont="1"/>
    <xf numFmtId="0" fontId="8" fillId="5" borderId="3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left" vertical="center" wrapText="1"/>
    </xf>
    <xf numFmtId="0" fontId="8" fillId="5" borderId="1" xfId="2" applyFont="1" applyFill="1" applyBorder="1" applyAlignment="1">
      <alignment horizontal="left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top" wrapText="1"/>
    </xf>
    <xf numFmtId="0" fontId="10" fillId="0" borderId="1" xfId="2" applyFont="1" applyBorder="1"/>
    <xf numFmtId="1" fontId="12" fillId="11" borderId="1" xfId="2" applyNumberFormat="1" applyFont="1" applyFill="1" applyBorder="1" applyAlignment="1">
      <alignment horizontal="left" vertical="center" wrapText="1"/>
    </xf>
    <xf numFmtId="0" fontId="10" fillId="11" borderId="0" xfId="2" applyFont="1" applyFill="1"/>
    <xf numFmtId="1" fontId="12" fillId="3" borderId="1" xfId="2" applyNumberFormat="1" applyFont="1" applyFill="1" applyBorder="1" applyAlignment="1">
      <alignment horizontal="left" vertical="center" wrapText="1"/>
    </xf>
    <xf numFmtId="0" fontId="10" fillId="3" borderId="0" xfId="2" applyFont="1" applyFill="1"/>
    <xf numFmtId="1" fontId="12" fillId="2" borderId="1" xfId="2" applyNumberFormat="1" applyFont="1" applyFill="1" applyBorder="1" applyAlignment="1">
      <alignment horizontal="left" vertical="center" wrapText="1"/>
    </xf>
    <xf numFmtId="0" fontId="10" fillId="2" borderId="0" xfId="2" applyFont="1" applyFill="1"/>
    <xf numFmtId="2" fontId="2" fillId="3" borderId="1" xfId="2" applyNumberFormat="1" applyFill="1" applyBorder="1"/>
    <xf numFmtId="2" fontId="2" fillId="11" borderId="1" xfId="2" applyNumberFormat="1" applyFill="1" applyBorder="1"/>
    <xf numFmtId="2" fontId="2" fillId="12" borderId="1" xfId="2" applyNumberFormat="1" applyFill="1" applyBorder="1"/>
    <xf numFmtId="0" fontId="3" fillId="12" borderId="1" xfId="2" applyNumberFormat="1" applyFont="1" applyFill="1" applyBorder="1" applyAlignment="1">
      <alignment horizontal="left" vertical="center" wrapText="1"/>
    </xf>
    <xf numFmtId="0" fontId="3" fillId="11" borderId="1" xfId="2" applyNumberFormat="1" applyFont="1" applyFill="1" applyBorder="1" applyAlignment="1">
      <alignment horizontal="left" vertical="center" wrapText="1"/>
    </xf>
    <xf numFmtId="0" fontId="3" fillId="3" borderId="1" xfId="2" applyNumberFormat="1" applyFont="1" applyFill="1" applyBorder="1" applyAlignment="1">
      <alignment horizontal="left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0" fontId="12" fillId="11" borderId="1" xfId="2" applyNumberFormat="1" applyFont="1" applyFill="1" applyBorder="1" applyAlignment="1">
      <alignment horizontal="left" vertical="center" wrapText="1"/>
    </xf>
    <xf numFmtId="0" fontId="12" fillId="3" borderId="1" xfId="2" applyNumberFormat="1" applyFont="1" applyFill="1" applyBorder="1" applyAlignment="1">
      <alignment horizontal="left" vertical="center" wrapText="1"/>
    </xf>
    <xf numFmtId="0" fontId="12" fillId="2" borderId="1" xfId="2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0" fillId="11" borderId="0" xfId="0" applyFill="1"/>
    <xf numFmtId="2" fontId="2" fillId="0" borderId="1" xfId="2" applyNumberFormat="1" applyFill="1" applyBorder="1"/>
    <xf numFmtId="2" fontId="2" fillId="2" borderId="1" xfId="2" applyNumberFormat="1" applyFill="1" applyBorder="1"/>
    <xf numFmtId="2" fontId="2" fillId="3" borderId="0" xfId="2" applyNumberFormat="1" applyFill="1"/>
    <xf numFmtId="2" fontId="2" fillId="14" borderId="1" xfId="2" applyNumberFormat="1" applyFill="1" applyBorder="1"/>
    <xf numFmtId="2" fontId="10" fillId="2" borderId="1" xfId="2" applyNumberFormat="1" applyFont="1" applyFill="1" applyBorder="1"/>
    <xf numFmtId="2" fontId="10" fillId="3" borderId="1" xfId="2" applyNumberFormat="1" applyFont="1" applyFill="1" applyBorder="1"/>
    <xf numFmtId="2" fontId="10" fillId="11" borderId="1" xfId="2" applyNumberFormat="1" applyFont="1" applyFill="1" applyBorder="1"/>
    <xf numFmtId="0" fontId="13" fillId="6" borderId="1" xfId="2" applyFont="1" applyFill="1" applyBorder="1" applyAlignment="1">
      <alignment horizontal="center" vertical="top" wrapText="1"/>
    </xf>
    <xf numFmtId="0" fontId="14" fillId="0" borderId="1" xfId="2" applyFont="1" applyBorder="1"/>
    <xf numFmtId="164" fontId="14" fillId="3" borderId="1" xfId="2" applyNumberFormat="1" applyFont="1" applyFill="1" applyBorder="1"/>
    <xf numFmtId="164" fontId="14" fillId="11" borderId="1" xfId="2" applyNumberFormat="1" applyFont="1" applyFill="1" applyBorder="1"/>
    <xf numFmtId="2" fontId="14" fillId="12" borderId="1" xfId="2" applyNumberFormat="1" applyFont="1" applyFill="1" applyBorder="1"/>
    <xf numFmtId="0" fontId="14" fillId="0" borderId="0" xfId="2" applyFont="1"/>
    <xf numFmtId="0" fontId="0" fillId="0" borderId="0" xfId="0" applyBorder="1"/>
    <xf numFmtId="0" fontId="0" fillId="0" borderId="0" xfId="0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2" fillId="0" borderId="0" xfId="2" applyAlignment="1">
      <alignment wrapText="1"/>
    </xf>
    <xf numFmtId="2" fontId="2" fillId="0" borderId="0" xfId="2" applyNumberFormat="1"/>
    <xf numFmtId="164" fontId="2" fillId="0" borderId="0" xfId="2" applyNumberFormat="1"/>
    <xf numFmtId="2" fontId="10" fillId="0" borderId="0" xfId="2" applyNumberFormat="1" applyFont="1"/>
    <xf numFmtId="0" fontId="1" fillId="15" borderId="1" xfId="1" applyNumberFormat="1" applyFill="1" applyBorder="1" applyAlignment="1">
      <alignment wrapText="1"/>
    </xf>
    <xf numFmtId="0" fontId="0" fillId="15" borderId="0" xfId="0" applyFill="1"/>
    <xf numFmtId="0" fontId="1" fillId="16" borderId="1" xfId="1" applyNumberFormat="1" applyFill="1" applyBorder="1" applyAlignment="1">
      <alignment wrapText="1"/>
    </xf>
    <xf numFmtId="0" fontId="0" fillId="16" borderId="0" xfId="0" applyFill="1"/>
    <xf numFmtId="0" fontId="1" fillId="11" borderId="1" xfId="1" applyNumberFormat="1" applyFill="1" applyBorder="1" applyAlignment="1">
      <alignment wrapText="1"/>
    </xf>
    <xf numFmtId="164" fontId="0" fillId="16" borderId="1" xfId="0" applyNumberFormat="1" applyFill="1" applyBorder="1"/>
    <xf numFmtId="164" fontId="0" fillId="15" borderId="1" xfId="0" applyNumberFormat="1" applyFill="1" applyBorder="1"/>
    <xf numFmtId="164" fontId="0" fillId="11" borderId="1" xfId="0" applyNumberFormat="1" applyFill="1" applyBorder="1"/>
    <xf numFmtId="9" fontId="2" fillId="0" borderId="0" xfId="4" applyFont="1"/>
    <xf numFmtId="9" fontId="2" fillId="0" borderId="0" xfId="2" applyNumberFormat="1"/>
    <xf numFmtId="165" fontId="2" fillId="3" borderId="0" xfId="4" applyNumberFormat="1" applyFont="1" applyFill="1" applyBorder="1"/>
    <xf numFmtId="165" fontId="2" fillId="3" borderId="0" xfId="4" applyNumberFormat="1" applyFont="1" applyFill="1"/>
    <xf numFmtId="9" fontId="2" fillId="2" borderId="0" xfId="2" applyNumberFormat="1" applyFill="1"/>
    <xf numFmtId="9" fontId="0" fillId="0" borderId="0" xfId="0" applyNumberFormat="1"/>
    <xf numFmtId="0" fontId="6" fillId="9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left" vertical="center" wrapText="1"/>
    </xf>
    <xf numFmtId="0" fontId="4" fillId="5" borderId="3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left" vertical="center" wrapText="1"/>
    </xf>
    <xf numFmtId="0" fontId="6" fillId="9" borderId="2" xfId="2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left" vertical="center" wrapText="1"/>
    </xf>
    <xf numFmtId="0" fontId="8" fillId="5" borderId="3" xfId="2" applyFont="1" applyFill="1" applyBorder="1" applyAlignment="1">
      <alignment horizontal="left" vertical="center" wrapText="1"/>
    </xf>
    <xf numFmtId="0" fontId="8" fillId="5" borderId="1" xfId="2" applyFont="1" applyFill="1" applyBorder="1" applyAlignment="1">
      <alignment horizontal="left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9" fillId="9" borderId="1" xfId="2" applyFont="1" applyFill="1" applyBorder="1" applyAlignment="1">
      <alignment horizontal="center" vertical="center" wrapText="1"/>
    </xf>
    <xf numFmtId="0" fontId="9" fillId="9" borderId="1" xfId="2" applyFont="1" applyFill="1" applyBorder="1" applyAlignment="1">
      <alignment vertical="center" wrapText="1"/>
    </xf>
    <xf numFmtId="0" fontId="9" fillId="8" borderId="1" xfId="2" applyFont="1" applyFill="1" applyBorder="1" applyAlignment="1">
      <alignment horizontal="center" vertical="center" wrapText="1"/>
    </xf>
    <xf numFmtId="0" fontId="6" fillId="9" borderId="6" xfId="2" applyFont="1" applyFill="1" applyBorder="1" applyAlignment="1">
      <alignment horizontal="center" vertical="center" wrapText="1"/>
    </xf>
    <xf numFmtId="0" fontId="6" fillId="9" borderId="3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Процентный" xfId="4" builtinId="5"/>
  </cellStyles>
  <dxfs count="0"/>
  <tableStyles count="0" defaultTableStyle="TableStyleMedium2" defaultPivotStyle="PivotStyleLight16"/>
  <colors>
    <mruColors>
      <color rgb="FFFF5B9D"/>
      <color rgb="FFB17ED8"/>
      <color rgb="FFD1DE22"/>
      <color rgb="FFFF2D7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4" zoomScaleNormal="100" workbookViewId="0">
      <selection sqref="A1:V43"/>
    </sheetView>
  </sheetViews>
  <sheetFormatPr defaultRowHeight="14.4" x14ac:dyDescent="0.3"/>
  <cols>
    <col min="1" max="1" width="28.109375" customWidth="1"/>
    <col min="2" max="2" width="9.109375" customWidth="1"/>
  </cols>
  <sheetData>
    <row r="1" spans="1:22" ht="15.75" customHeight="1" x14ac:dyDescent="0.3">
      <c r="B1" s="99" t="s">
        <v>31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15.75" customHeight="1" x14ac:dyDescent="0.3">
      <c r="B2" s="99"/>
      <c r="C2" s="101" t="s">
        <v>25</v>
      </c>
      <c r="D2" s="101"/>
      <c r="E2" s="101"/>
      <c r="F2" s="101"/>
      <c r="G2" s="101"/>
      <c r="H2" s="101" t="s">
        <v>24</v>
      </c>
      <c r="I2" s="101"/>
      <c r="J2" s="101"/>
      <c r="K2" s="101"/>
      <c r="L2" s="101"/>
      <c r="M2" s="101"/>
      <c r="N2" s="101"/>
      <c r="O2" s="101"/>
      <c r="P2" s="101" t="s">
        <v>23</v>
      </c>
      <c r="Q2" s="101"/>
      <c r="R2" s="101"/>
      <c r="S2" s="101" t="s">
        <v>22</v>
      </c>
      <c r="T2" s="101"/>
      <c r="U2" s="101"/>
      <c r="V2" s="101"/>
    </row>
    <row r="3" spans="1:22" ht="15.75" customHeight="1" x14ac:dyDescent="0.3">
      <c r="B3" s="99"/>
      <c r="C3" s="102" t="s">
        <v>20</v>
      </c>
      <c r="D3" s="102"/>
      <c r="E3" s="102"/>
      <c r="F3" s="102"/>
      <c r="G3" s="102"/>
      <c r="H3" s="102" t="s">
        <v>20</v>
      </c>
      <c r="I3" s="102"/>
      <c r="J3" s="102"/>
      <c r="K3" s="102"/>
      <c r="L3" s="102"/>
      <c r="M3" s="102"/>
      <c r="N3" s="102"/>
      <c r="O3" s="102"/>
      <c r="P3" s="102" t="s">
        <v>20</v>
      </c>
      <c r="Q3" s="102"/>
      <c r="R3" s="102"/>
      <c r="S3" s="102" t="s">
        <v>20</v>
      </c>
      <c r="T3" s="102"/>
      <c r="U3" s="102"/>
      <c r="V3" s="102"/>
    </row>
    <row r="4" spans="1:22" ht="409.6" x14ac:dyDescent="0.3">
      <c r="B4" s="99"/>
      <c r="C4" s="79" t="s">
        <v>6</v>
      </c>
      <c r="D4" s="8" t="s">
        <v>19</v>
      </c>
      <c r="E4" s="8" t="s">
        <v>16</v>
      </c>
      <c r="F4" s="8" t="s">
        <v>18</v>
      </c>
      <c r="G4" s="8" t="s">
        <v>17</v>
      </c>
      <c r="H4" s="79" t="s">
        <v>6</v>
      </c>
      <c r="I4" s="8" t="s">
        <v>13</v>
      </c>
      <c r="J4" s="8" t="s">
        <v>10</v>
      </c>
      <c r="K4" s="8" t="s">
        <v>11</v>
      </c>
      <c r="L4" s="8" t="s">
        <v>15</v>
      </c>
      <c r="M4" s="8" t="s">
        <v>12</v>
      </c>
      <c r="N4" s="8" t="s">
        <v>14</v>
      </c>
      <c r="O4" s="8" t="s">
        <v>9</v>
      </c>
      <c r="P4" s="79" t="s">
        <v>6</v>
      </c>
      <c r="Q4" s="8" t="s">
        <v>7</v>
      </c>
      <c r="R4" s="8" t="s">
        <v>8</v>
      </c>
      <c r="S4" s="79" t="s">
        <v>6</v>
      </c>
      <c r="T4" s="8" t="s">
        <v>3</v>
      </c>
      <c r="U4" s="8" t="s">
        <v>4</v>
      </c>
      <c r="V4" s="8" t="s">
        <v>5</v>
      </c>
    </row>
    <row r="5" spans="1:22" s="88" customFormat="1" ht="15.75" customHeight="1" x14ac:dyDescent="0.3">
      <c r="A5" s="87" t="s">
        <v>1063</v>
      </c>
      <c r="B5" s="90">
        <v>150.03967386862752</v>
      </c>
      <c r="C5" s="90">
        <v>37.487867744843811</v>
      </c>
      <c r="D5" s="90">
        <v>9.3945434454385204</v>
      </c>
      <c r="E5" s="90">
        <v>9.3857503522487171</v>
      </c>
      <c r="F5" s="90">
        <v>9.471836447156571</v>
      </c>
      <c r="G5" s="90">
        <v>9.235737499999999</v>
      </c>
      <c r="H5" s="90">
        <v>63.414209693351836</v>
      </c>
      <c r="I5" s="90">
        <v>8.8540197091377628</v>
      </c>
      <c r="J5" s="90">
        <v>9.1958198470919914</v>
      </c>
      <c r="K5" s="90">
        <v>9.2829190900813945</v>
      </c>
      <c r="L5" s="90">
        <v>9.103714294992665</v>
      </c>
      <c r="M5" s="90">
        <v>9.5246765535870725</v>
      </c>
      <c r="N5" s="90">
        <v>8.8984748827442193</v>
      </c>
      <c r="O5" s="90">
        <v>8.5545853157167251</v>
      </c>
      <c r="P5" s="90">
        <v>19.849099649982925</v>
      </c>
      <c r="Q5" s="90">
        <v>9.9041284652250923</v>
      </c>
      <c r="R5" s="90">
        <v>9.9449711847578346</v>
      </c>
      <c r="S5" s="90">
        <v>29.288496780448952</v>
      </c>
      <c r="T5" s="90">
        <v>9.5123523288429457</v>
      </c>
      <c r="U5" s="90">
        <v>9.9119391973122397</v>
      </c>
      <c r="V5" s="90">
        <v>9.8642052542937648</v>
      </c>
    </row>
    <row r="6" spans="1:22" s="88" customFormat="1" ht="15.75" customHeight="1" x14ac:dyDescent="0.3">
      <c r="A6" s="87" t="s">
        <v>1064</v>
      </c>
      <c r="B6" s="90">
        <v>146.38373335811133</v>
      </c>
      <c r="C6" s="90">
        <v>37.061703593392522</v>
      </c>
      <c r="D6" s="90">
        <v>9.2611521672173378</v>
      </c>
      <c r="E6" s="90">
        <v>9.3103141879294</v>
      </c>
      <c r="F6" s="90">
        <v>9.2900449305534831</v>
      </c>
      <c r="G6" s="90">
        <v>9.2001923076923067</v>
      </c>
      <c r="H6" s="90">
        <v>62.926475475006448</v>
      </c>
      <c r="I6" s="90">
        <v>8.876407471831893</v>
      </c>
      <c r="J6" s="90">
        <v>9.2062495702176381</v>
      </c>
      <c r="K6" s="90">
        <v>9.2454758012466574</v>
      </c>
      <c r="L6" s="90">
        <v>8.4272314721487724</v>
      </c>
      <c r="M6" s="90">
        <v>9.3601079736021724</v>
      </c>
      <c r="N6" s="90">
        <v>9.1377482367553835</v>
      </c>
      <c r="O6" s="90">
        <v>8.6732549492039333</v>
      </c>
      <c r="P6" s="90">
        <v>18.775870724853323</v>
      </c>
      <c r="Q6" s="90">
        <v>9.3728630141246114</v>
      </c>
      <c r="R6" s="90">
        <v>9.403007710728712</v>
      </c>
      <c r="S6" s="90">
        <v>27.619683564859027</v>
      </c>
      <c r="T6" s="90">
        <v>8.5839923076923093</v>
      </c>
      <c r="U6" s="90">
        <v>9.3475635251904023</v>
      </c>
      <c r="V6" s="90">
        <v>9.6881277319763122</v>
      </c>
    </row>
    <row r="7" spans="1:22" s="88" customFormat="1" x14ac:dyDescent="0.3">
      <c r="A7" s="87" t="s">
        <v>1065</v>
      </c>
      <c r="B7" s="90">
        <v>145.95584130614321</v>
      </c>
      <c r="C7" s="90">
        <v>37.034581926180039</v>
      </c>
      <c r="D7" s="90">
        <v>9.2570898608728793</v>
      </c>
      <c r="E7" s="90">
        <v>9.2159153675115935</v>
      </c>
      <c r="F7" s="90">
        <v>9.3354322533511223</v>
      </c>
      <c r="G7" s="90">
        <v>9.2261444444444454</v>
      </c>
      <c r="H7" s="90">
        <v>62.475466317260661</v>
      </c>
      <c r="I7" s="90">
        <v>8.7818983037926444</v>
      </c>
      <c r="J7" s="90">
        <v>8.6635527698367323</v>
      </c>
      <c r="K7" s="90">
        <v>9.0097497840035601</v>
      </c>
      <c r="L7" s="90">
        <v>8.9010099421891891</v>
      </c>
      <c r="M7" s="90">
        <v>9.2613137475382743</v>
      </c>
      <c r="N7" s="90">
        <v>8.9972581284543551</v>
      </c>
      <c r="O7" s="90">
        <v>8.860683641445906</v>
      </c>
      <c r="P7" s="90">
        <v>18.71273896194651</v>
      </c>
      <c r="Q7" s="90">
        <v>9.3932890159456193</v>
      </c>
      <c r="R7" s="90">
        <v>9.3194499460008906</v>
      </c>
      <c r="S7" s="90">
        <v>27.733054100755986</v>
      </c>
      <c r="T7" s="90">
        <v>8.8893111111111107</v>
      </c>
      <c r="U7" s="90">
        <v>9.2894999174131261</v>
      </c>
      <c r="V7" s="90">
        <v>9.5542430722317508</v>
      </c>
    </row>
    <row r="8" spans="1:22" s="88" customFormat="1" x14ac:dyDescent="0.3">
      <c r="A8" s="87" t="s">
        <v>1066</v>
      </c>
      <c r="B8" s="90">
        <v>143.96749634569377</v>
      </c>
      <c r="C8" s="90">
        <v>36.523444318181816</v>
      </c>
      <c r="D8" s="90">
        <v>9.1289972727272737</v>
      </c>
      <c r="E8" s="90">
        <v>9.0886972727272717</v>
      </c>
      <c r="F8" s="90">
        <v>9.1964947727272737</v>
      </c>
      <c r="G8" s="90">
        <v>9.109255000000001</v>
      </c>
      <c r="H8" s="90">
        <v>61.772546955741618</v>
      </c>
      <c r="I8" s="90">
        <v>8.6027884509569361</v>
      </c>
      <c r="J8" s="90">
        <v>9.0314917703349291</v>
      </c>
      <c r="K8" s="90">
        <v>9.0351042224880391</v>
      </c>
      <c r="L8" s="90">
        <v>8.6935891626794248</v>
      </c>
      <c r="M8" s="90">
        <v>9.1153418779904314</v>
      </c>
      <c r="N8" s="90">
        <v>8.8582851794258382</v>
      </c>
      <c r="O8" s="90">
        <v>8.4359462918660277</v>
      </c>
      <c r="P8" s="90">
        <v>18.489223588516744</v>
      </c>
      <c r="Q8" s="90">
        <v>9.2743596052631556</v>
      </c>
      <c r="R8" s="90">
        <v>9.2148639832535864</v>
      </c>
      <c r="S8" s="90">
        <v>27.182281483253593</v>
      </c>
      <c r="T8" s="90">
        <v>8.4784800000000011</v>
      </c>
      <c r="U8" s="90">
        <v>9.2603689832535885</v>
      </c>
      <c r="V8" s="90">
        <v>9.4434325000000001</v>
      </c>
    </row>
    <row r="9" spans="1:22" s="88" customFormat="1" x14ac:dyDescent="0.3">
      <c r="A9" s="87" t="s">
        <v>1062</v>
      </c>
      <c r="B9" s="90">
        <v>142.09696477092152</v>
      </c>
      <c r="C9" s="90">
        <v>35.492794493177392</v>
      </c>
      <c r="D9" s="90">
        <v>8.8379112573099405</v>
      </c>
      <c r="E9" s="90">
        <v>8.8353148635477581</v>
      </c>
      <c r="F9" s="90">
        <v>8.934251705653022</v>
      </c>
      <c r="G9" s="90">
        <v>8.8853166666666663</v>
      </c>
      <c r="H9" s="90">
        <v>59.903825170565305</v>
      </c>
      <c r="I9" s="90">
        <v>8.3188492933723186</v>
      </c>
      <c r="J9" s="90">
        <v>8.496237037037039</v>
      </c>
      <c r="K9" s="90">
        <v>8.6372739766081885</v>
      </c>
      <c r="L9" s="90">
        <v>8.5730455653021451</v>
      </c>
      <c r="M9" s="90">
        <v>8.9313125730994134</v>
      </c>
      <c r="N9" s="90">
        <v>8.6929052631578951</v>
      </c>
      <c r="O9" s="90">
        <v>8.2542014619883055</v>
      </c>
      <c r="P9" s="90">
        <v>19.027883839338049</v>
      </c>
      <c r="Q9" s="90">
        <v>9.568041646313338</v>
      </c>
      <c r="R9" s="90">
        <v>9.4598421930247127</v>
      </c>
      <c r="S9" s="90">
        <v>27.672461267840777</v>
      </c>
      <c r="T9" s="90">
        <v>8.7510486753697663</v>
      </c>
      <c r="U9" s="90">
        <v>9.4694580593068434</v>
      </c>
      <c r="V9" s="90">
        <v>9.4519545331641659</v>
      </c>
    </row>
    <row r="10" spans="1:22" s="88" customFormat="1" x14ac:dyDescent="0.3">
      <c r="A10" s="87" t="s">
        <v>1067</v>
      </c>
      <c r="B10" s="90">
        <v>141.92784688269884</v>
      </c>
      <c r="C10" s="90">
        <v>35.594292603668258</v>
      </c>
      <c r="D10" s="90">
        <v>8.8260087669457725</v>
      </c>
      <c r="E10" s="90">
        <v>8.7848813795853271</v>
      </c>
      <c r="F10" s="90">
        <v>9.1140149571371598</v>
      </c>
      <c r="G10" s="90">
        <v>8.8693875000000002</v>
      </c>
      <c r="H10" s="90">
        <v>57.971206491726477</v>
      </c>
      <c r="I10" s="90">
        <v>8.1576825782496005</v>
      </c>
      <c r="J10" s="90">
        <v>8.4865994268341289</v>
      </c>
      <c r="K10" s="90">
        <v>8.5480997208931431</v>
      </c>
      <c r="L10" s="90">
        <v>7.7987601375598077</v>
      </c>
      <c r="M10" s="90">
        <v>8.7251749152711309</v>
      </c>
      <c r="N10" s="90">
        <v>8.4912527412280703</v>
      </c>
      <c r="O10" s="90">
        <v>7.7636369716905911</v>
      </c>
      <c r="P10" s="90">
        <v>19.727877243610997</v>
      </c>
      <c r="Q10" s="90">
        <v>9.8725553867386342</v>
      </c>
      <c r="R10" s="90">
        <v>9.8553218568723668</v>
      </c>
      <c r="S10" s="90">
        <v>28.634470543693102</v>
      </c>
      <c r="T10" s="90">
        <v>8.8980441076435159</v>
      </c>
      <c r="U10" s="90">
        <v>9.8645303320113786</v>
      </c>
      <c r="V10" s="90">
        <v>9.8718961040382123</v>
      </c>
    </row>
    <row r="11" spans="1:22" s="88" customFormat="1" x14ac:dyDescent="0.3">
      <c r="A11" s="87" t="s">
        <v>1068</v>
      </c>
      <c r="B11" s="90">
        <v>141.41560993822677</v>
      </c>
      <c r="C11" s="90">
        <v>35.631250000000001</v>
      </c>
      <c r="D11" s="90">
        <v>8.7412312500000002</v>
      </c>
      <c r="E11" s="90">
        <v>8.8762078124999988</v>
      </c>
      <c r="F11" s="90">
        <v>9.0254203125000032</v>
      </c>
      <c r="G11" s="90">
        <v>8.9883906249999992</v>
      </c>
      <c r="H11" s="90">
        <v>60.581164625726728</v>
      </c>
      <c r="I11" s="90">
        <v>8.3555773074127906</v>
      </c>
      <c r="J11" s="90">
        <v>8.9148843749999997</v>
      </c>
      <c r="K11" s="90">
        <v>8.7510523255813979</v>
      </c>
      <c r="L11" s="90">
        <v>8.4885453125000012</v>
      </c>
      <c r="M11" s="90">
        <v>8.8777468750000015</v>
      </c>
      <c r="N11" s="90">
        <v>8.670538190406976</v>
      </c>
      <c r="O11" s="90">
        <v>8.522820239825581</v>
      </c>
      <c r="P11" s="90">
        <v>18.393512499999993</v>
      </c>
      <c r="Q11" s="90">
        <v>9.1937765625000019</v>
      </c>
      <c r="R11" s="90">
        <v>9.1997359374999998</v>
      </c>
      <c r="S11" s="90">
        <v>26.809682812499997</v>
      </c>
      <c r="T11" s="90">
        <v>8.3138124999999992</v>
      </c>
      <c r="U11" s="90">
        <v>9.112435937499999</v>
      </c>
      <c r="V11" s="90">
        <v>9.3834343750000002</v>
      </c>
    </row>
    <row r="12" spans="1:22" s="88" customFormat="1" x14ac:dyDescent="0.3">
      <c r="A12" s="87" t="s">
        <v>1069</v>
      </c>
      <c r="B12" s="90">
        <v>140.3542027777778</v>
      </c>
      <c r="C12" s="90">
        <v>34.914308333333331</v>
      </c>
      <c r="D12" s="90">
        <v>8.5946388888888894</v>
      </c>
      <c r="E12" s="90">
        <v>8.6875458333333331</v>
      </c>
      <c r="F12" s="90">
        <v>8.912156944444444</v>
      </c>
      <c r="G12" s="90">
        <v>8.7199666666666662</v>
      </c>
      <c r="H12" s="90">
        <v>59.966894444444442</v>
      </c>
      <c r="I12" s="90">
        <v>8.3879069444444436</v>
      </c>
      <c r="J12" s="90">
        <v>8.7525013888888878</v>
      </c>
      <c r="K12" s="90">
        <v>8.6887861111111118</v>
      </c>
      <c r="L12" s="90">
        <v>8.4822416666666669</v>
      </c>
      <c r="M12" s="90">
        <v>8.8567041666666668</v>
      </c>
      <c r="N12" s="90">
        <v>8.5916541666666664</v>
      </c>
      <c r="O12" s="90">
        <v>8.2071000000000005</v>
      </c>
      <c r="P12" s="90">
        <v>18.197849999999999</v>
      </c>
      <c r="Q12" s="90">
        <v>9.1787375000000004</v>
      </c>
      <c r="R12" s="90">
        <v>9.0191125000000003</v>
      </c>
      <c r="S12" s="90">
        <v>27.275149999999996</v>
      </c>
      <c r="T12" s="90">
        <v>8.6375124999999997</v>
      </c>
      <c r="U12" s="90">
        <v>9.2490500000000004</v>
      </c>
      <c r="V12" s="90">
        <v>9.3885874999999999</v>
      </c>
    </row>
    <row r="13" spans="1:22" s="88" customFormat="1" x14ac:dyDescent="0.3">
      <c r="A13" s="87" t="s">
        <v>1070</v>
      </c>
      <c r="B13" s="90">
        <v>140.25875495397091</v>
      </c>
      <c r="C13" s="90">
        <v>35.362868597767502</v>
      </c>
      <c r="D13" s="90">
        <v>8.6274686704585726</v>
      </c>
      <c r="E13" s="90">
        <v>8.8326301755233025</v>
      </c>
      <c r="F13" s="90">
        <v>8.9613867730622143</v>
      </c>
      <c r="G13" s="90">
        <v>8.9413829787234071</v>
      </c>
      <c r="H13" s="90">
        <v>57.491400119753877</v>
      </c>
      <c r="I13" s="90">
        <v>7.9785280604658624</v>
      </c>
      <c r="J13" s="90">
        <v>8.6691247479657321</v>
      </c>
      <c r="K13" s="90">
        <v>8.566589463266034</v>
      </c>
      <c r="L13" s="90">
        <v>7.5488317445945592</v>
      </c>
      <c r="M13" s="90">
        <v>8.7331031226218805</v>
      </c>
      <c r="N13" s="90">
        <v>8.1764364204014726</v>
      </c>
      <c r="O13" s="90">
        <v>7.8187865604383306</v>
      </c>
      <c r="P13" s="90">
        <v>19.536196112262235</v>
      </c>
      <c r="Q13" s="90">
        <v>9.8124522952697522</v>
      </c>
      <c r="R13" s="90">
        <v>9.7237438169924832</v>
      </c>
      <c r="S13" s="90">
        <v>27.868290124187322</v>
      </c>
      <c r="T13" s="90">
        <v>8.4988819622054574</v>
      </c>
      <c r="U13" s="90">
        <v>9.6555953272626773</v>
      </c>
      <c r="V13" s="90">
        <v>9.7138128347191817</v>
      </c>
    </row>
    <row r="14" spans="1:22" s="88" customFormat="1" x14ac:dyDescent="0.3">
      <c r="A14" s="87" t="s">
        <v>1071</v>
      </c>
      <c r="B14" s="90">
        <v>139.04327034341077</v>
      </c>
      <c r="C14" s="90">
        <v>34.491296296296291</v>
      </c>
      <c r="D14" s="90">
        <v>8.4688259259259251</v>
      </c>
      <c r="E14" s="90">
        <v>8.5302296296296305</v>
      </c>
      <c r="F14" s="90">
        <v>8.784174074074075</v>
      </c>
      <c r="G14" s="90">
        <v>8.7080666666666655</v>
      </c>
      <c r="H14" s="90">
        <v>56.707994444444452</v>
      </c>
      <c r="I14" s="90">
        <v>8.1636833333333332</v>
      </c>
      <c r="J14" s="90">
        <v>8.2033555555555555</v>
      </c>
      <c r="K14" s="90">
        <v>8.3645185185185209</v>
      </c>
      <c r="L14" s="90">
        <v>7.4690333333333339</v>
      </c>
      <c r="M14" s="90">
        <v>8.8340444444444426</v>
      </c>
      <c r="N14" s="90">
        <v>7.914148148148147</v>
      </c>
      <c r="O14" s="90">
        <v>7.7592111111111093</v>
      </c>
      <c r="P14" s="90">
        <v>19.506043374060564</v>
      </c>
      <c r="Q14" s="90">
        <v>9.8079809537759193</v>
      </c>
      <c r="R14" s="90">
        <v>9.6980624202846428</v>
      </c>
      <c r="S14" s="90">
        <v>28.337936228609472</v>
      </c>
      <c r="T14" s="90">
        <v>8.9583695907862371</v>
      </c>
      <c r="U14" s="90">
        <v>9.6756458047741063</v>
      </c>
      <c r="V14" s="90">
        <v>9.7039208330491338</v>
      </c>
    </row>
    <row r="15" spans="1:22" s="88" customFormat="1" x14ac:dyDescent="0.3">
      <c r="A15" s="87" t="s">
        <v>1072</v>
      </c>
      <c r="B15" s="90">
        <v>138.79647303761189</v>
      </c>
      <c r="C15" s="90">
        <v>35.478894946716153</v>
      </c>
      <c r="D15" s="90">
        <v>8.8126061183834494</v>
      </c>
      <c r="E15" s="90">
        <v>8.8076182946258594</v>
      </c>
      <c r="F15" s="90">
        <v>8.8918979846872386</v>
      </c>
      <c r="G15" s="90">
        <v>8.9661705882352933</v>
      </c>
      <c r="H15" s="90">
        <v>58.692651760917819</v>
      </c>
      <c r="I15" s="90">
        <v>8.5179994607926783</v>
      </c>
      <c r="J15" s="90">
        <v>8.6534417619766533</v>
      </c>
      <c r="K15" s="90">
        <v>8.6375106220082536</v>
      </c>
      <c r="L15" s="90">
        <v>7.9418947843394267</v>
      </c>
      <c r="M15" s="90">
        <v>8.6901690783979593</v>
      </c>
      <c r="N15" s="90">
        <v>8.5627295368101208</v>
      </c>
      <c r="O15" s="90">
        <v>7.6889065165927306</v>
      </c>
      <c r="P15" s="90">
        <v>18.018019447954529</v>
      </c>
      <c r="Q15" s="90">
        <v>9.0008308249952602</v>
      </c>
      <c r="R15" s="90">
        <v>9.0171886229592673</v>
      </c>
      <c r="S15" s="90">
        <v>26.606906882023381</v>
      </c>
      <c r="T15" s="90">
        <v>8.5963725490196055</v>
      </c>
      <c r="U15" s="90">
        <v>8.9226332284766858</v>
      </c>
      <c r="V15" s="90">
        <v>9.126175614331018</v>
      </c>
    </row>
    <row r="16" spans="1:22" s="88" customFormat="1" x14ac:dyDescent="0.3">
      <c r="A16" s="87" t="s">
        <v>1073</v>
      </c>
      <c r="B16" s="90">
        <v>138.440775</v>
      </c>
      <c r="C16" s="90">
        <v>35.159243749999995</v>
      </c>
      <c r="D16" s="90">
        <v>8.5725937499999993</v>
      </c>
      <c r="E16" s="90">
        <v>8.681750000000001</v>
      </c>
      <c r="F16" s="90">
        <v>9.0336499999999997</v>
      </c>
      <c r="G16" s="90">
        <v>8.8712499999999999</v>
      </c>
      <c r="H16" s="90">
        <v>58.253934375</v>
      </c>
      <c r="I16" s="90">
        <v>8.3966843749999995</v>
      </c>
      <c r="J16" s="90">
        <v>8.9216625000000001</v>
      </c>
      <c r="K16" s="90">
        <v>8.8110499999999998</v>
      </c>
      <c r="L16" s="90">
        <v>7.4989093750000002</v>
      </c>
      <c r="M16" s="90">
        <v>8.6764187499999998</v>
      </c>
      <c r="N16" s="90">
        <v>8.407350000000001</v>
      </c>
      <c r="O16" s="90">
        <v>7.5418593749999987</v>
      </c>
      <c r="P16" s="90">
        <v>18.380343749999998</v>
      </c>
      <c r="Q16" s="90">
        <v>9.2508031249999991</v>
      </c>
      <c r="R16" s="90">
        <v>9.1295406250000006</v>
      </c>
      <c r="S16" s="90">
        <v>26.647253125000002</v>
      </c>
      <c r="T16" s="90">
        <v>8.3002562500000003</v>
      </c>
      <c r="U16" s="90">
        <v>8.9635281250000016</v>
      </c>
      <c r="V16" s="90">
        <v>9.3834687499999987</v>
      </c>
    </row>
    <row r="17" spans="1:22" s="88" customFormat="1" x14ac:dyDescent="0.3">
      <c r="A17" s="87" t="s">
        <v>1100</v>
      </c>
      <c r="B17" s="90">
        <v>138.12037727272727</v>
      </c>
      <c r="C17" s="90">
        <v>35.912009090909095</v>
      </c>
      <c r="D17" s="90">
        <v>8.9688545454545459</v>
      </c>
      <c r="E17" s="90">
        <v>8.9948636363636343</v>
      </c>
      <c r="F17" s="90">
        <v>9.0040636363636377</v>
      </c>
      <c r="G17" s="90">
        <v>8.9442272727272716</v>
      </c>
      <c r="H17" s="90">
        <v>58.232368181818181</v>
      </c>
      <c r="I17" s="90">
        <v>8.6372045454545461</v>
      </c>
      <c r="J17" s="90">
        <v>8.3561727272727264</v>
      </c>
      <c r="K17" s="90">
        <v>8.3264272727272726</v>
      </c>
      <c r="L17" s="90">
        <v>8.027690909090909</v>
      </c>
      <c r="M17" s="90">
        <v>8.6160545454545456</v>
      </c>
      <c r="N17" s="90">
        <v>8.1108272727272723</v>
      </c>
      <c r="O17" s="90">
        <v>8.1579909090909091</v>
      </c>
      <c r="P17" s="90">
        <v>18.078590909090909</v>
      </c>
      <c r="Q17" s="90">
        <v>9.0841090909090934</v>
      </c>
      <c r="R17" s="90">
        <v>8.9944818181818178</v>
      </c>
      <c r="S17" s="90">
        <v>25.897409090909093</v>
      </c>
      <c r="T17" s="90">
        <v>8.5030818181818191</v>
      </c>
      <c r="U17" s="90">
        <v>8.8398636363636367</v>
      </c>
      <c r="V17" s="90">
        <v>8.5544636363636375</v>
      </c>
    </row>
    <row r="18" spans="1:22" s="88" customFormat="1" ht="18.75" customHeight="1" x14ac:dyDescent="0.3">
      <c r="A18" s="87" t="s">
        <v>1074</v>
      </c>
      <c r="B18" s="90">
        <v>137.58888333333334</v>
      </c>
      <c r="C18" s="90">
        <v>33.631833333333333</v>
      </c>
      <c r="D18" s="90">
        <v>7.7262999999999993</v>
      </c>
      <c r="E18" s="90">
        <v>8.7870333333333335</v>
      </c>
      <c r="F18" s="90">
        <v>8.2811000000000003</v>
      </c>
      <c r="G18" s="90">
        <v>8.8374000000000006</v>
      </c>
      <c r="H18" s="90">
        <v>58.63368333333333</v>
      </c>
      <c r="I18" s="90">
        <v>7.9907499999999994</v>
      </c>
      <c r="J18" s="90">
        <v>8.4807333333333332</v>
      </c>
      <c r="K18" s="90">
        <v>8.8740666666666659</v>
      </c>
      <c r="L18" s="90">
        <v>7.9844333333333344</v>
      </c>
      <c r="M18" s="90">
        <v>9.2955666666666659</v>
      </c>
      <c r="N18" s="90">
        <v>8.6270333333333333</v>
      </c>
      <c r="O18" s="90">
        <v>7.3811</v>
      </c>
      <c r="P18" s="90">
        <v>19.034100000000002</v>
      </c>
      <c r="Q18" s="90">
        <v>9.5155666666666665</v>
      </c>
      <c r="R18" s="90">
        <v>9.5185333333333322</v>
      </c>
      <c r="S18" s="90">
        <v>26.289266666666663</v>
      </c>
      <c r="T18" s="90">
        <v>8.6525999999999996</v>
      </c>
      <c r="U18" s="90">
        <v>8.985199999999999</v>
      </c>
      <c r="V18" s="90">
        <v>8.651466666666666</v>
      </c>
    </row>
    <row r="19" spans="1:22" s="88" customFormat="1" x14ac:dyDescent="0.3">
      <c r="A19" s="87" t="s">
        <v>1075</v>
      </c>
      <c r="B19" s="90">
        <v>137.30206794275435</v>
      </c>
      <c r="C19" s="90">
        <v>33.856058579875409</v>
      </c>
      <c r="D19" s="90">
        <v>8.3065855923344962</v>
      </c>
      <c r="E19" s="90">
        <v>8.4249605870552209</v>
      </c>
      <c r="F19" s="90">
        <v>8.6495624004856957</v>
      </c>
      <c r="G19" s="90">
        <v>8.474949999999998</v>
      </c>
      <c r="H19" s="90">
        <v>57.878513296642367</v>
      </c>
      <c r="I19" s="90">
        <v>7.7381213860732769</v>
      </c>
      <c r="J19" s="90">
        <v>8.34310826206314</v>
      </c>
      <c r="K19" s="90">
        <v>8.4752933924611966</v>
      </c>
      <c r="L19" s="90">
        <v>8.2976851230070743</v>
      </c>
      <c r="M19" s="90">
        <v>8.5904636374194911</v>
      </c>
      <c r="N19" s="90">
        <v>8.1954444277267449</v>
      </c>
      <c r="O19" s="90">
        <v>8.2383970678914586</v>
      </c>
      <c r="P19" s="90">
        <v>18.690251968343706</v>
      </c>
      <c r="Q19" s="90">
        <v>9.1379733665310816</v>
      </c>
      <c r="R19" s="90">
        <v>9.5522786018126222</v>
      </c>
      <c r="S19" s="90">
        <v>26.877244097892849</v>
      </c>
      <c r="T19" s="90">
        <v>8.0452132434198127</v>
      </c>
      <c r="U19" s="90">
        <v>9.45010070094993</v>
      </c>
      <c r="V19" s="90">
        <v>9.3819301535231112</v>
      </c>
    </row>
    <row r="20" spans="1:22" s="88" customFormat="1" x14ac:dyDescent="0.3">
      <c r="A20" s="87" t="s">
        <v>1076</v>
      </c>
      <c r="B20" s="90">
        <v>135.60462916666668</v>
      </c>
      <c r="C20" s="90">
        <v>34.093200000000003</v>
      </c>
      <c r="D20" s="90">
        <v>8.358525000000002</v>
      </c>
      <c r="E20" s="90">
        <v>8.5675583333333343</v>
      </c>
      <c r="F20" s="90">
        <v>8.6225708333333326</v>
      </c>
      <c r="G20" s="90">
        <v>8.5445458333333324</v>
      </c>
      <c r="H20" s="90">
        <v>57.484225000000002</v>
      </c>
      <c r="I20" s="90">
        <v>7.7643874999999989</v>
      </c>
      <c r="J20" s="90">
        <v>8.4313458333333351</v>
      </c>
      <c r="K20" s="90">
        <v>8.8274916666666687</v>
      </c>
      <c r="L20" s="90">
        <v>8.1218125000000008</v>
      </c>
      <c r="M20" s="90">
        <v>8.9337874999999993</v>
      </c>
      <c r="N20" s="90">
        <v>8.0293208333333332</v>
      </c>
      <c r="O20" s="90">
        <v>7.3760791666666661</v>
      </c>
      <c r="P20" s="90">
        <v>18.042150000000003</v>
      </c>
      <c r="Q20" s="90">
        <v>8.9948499999999996</v>
      </c>
      <c r="R20" s="90">
        <v>9.0472999999999981</v>
      </c>
      <c r="S20" s="90">
        <v>25.985054166666668</v>
      </c>
      <c r="T20" s="90">
        <v>7.8740875000000008</v>
      </c>
      <c r="U20" s="90">
        <v>8.949799999999998</v>
      </c>
      <c r="V20" s="90">
        <v>9.1611666666666682</v>
      </c>
    </row>
    <row r="21" spans="1:22" s="88" customFormat="1" ht="15.75" customHeight="1" x14ac:dyDescent="0.3">
      <c r="A21" s="87" t="s">
        <v>1077</v>
      </c>
      <c r="B21" s="90">
        <v>135.53785000000002</v>
      </c>
      <c r="C21" s="90">
        <v>34.370066666666666</v>
      </c>
      <c r="D21" s="90">
        <v>8.5809222222222203</v>
      </c>
      <c r="E21" s="90">
        <v>8.4811888888888873</v>
      </c>
      <c r="F21" s="90">
        <v>8.7290222222222233</v>
      </c>
      <c r="G21" s="90">
        <v>8.5789333333333335</v>
      </c>
      <c r="H21" s="90">
        <v>56.585205555555561</v>
      </c>
      <c r="I21" s="90">
        <v>7.9312166666666668</v>
      </c>
      <c r="J21" s="90">
        <v>8.6616888888888877</v>
      </c>
      <c r="K21" s="90">
        <v>8.5174000000000003</v>
      </c>
      <c r="L21" s="90">
        <v>7.2306777777777773</v>
      </c>
      <c r="M21" s="90">
        <v>8.8452444444444449</v>
      </c>
      <c r="N21" s="90">
        <v>7.8895888888888903</v>
      </c>
      <c r="O21" s="90">
        <v>7.5093888888888882</v>
      </c>
      <c r="P21" s="90">
        <v>18.397755555555555</v>
      </c>
      <c r="Q21" s="90">
        <v>9.2634444444444455</v>
      </c>
      <c r="R21" s="90">
        <v>9.1343111111111099</v>
      </c>
      <c r="S21" s="90">
        <v>26.184822222222223</v>
      </c>
      <c r="T21" s="90">
        <v>7.718811111111112</v>
      </c>
      <c r="U21" s="90">
        <v>9.117977777777778</v>
      </c>
      <c r="V21" s="90">
        <v>9.3480333333333334</v>
      </c>
    </row>
    <row r="22" spans="1:22" s="88" customFormat="1" x14ac:dyDescent="0.3">
      <c r="A22" s="87" t="s">
        <v>1078</v>
      </c>
      <c r="B22" s="90">
        <v>135.38998333333333</v>
      </c>
      <c r="C22" s="90">
        <v>34.323691666666669</v>
      </c>
      <c r="D22" s="90">
        <v>8.3701833333333351</v>
      </c>
      <c r="E22" s="90">
        <v>8.5238375000000008</v>
      </c>
      <c r="F22" s="90">
        <v>8.7614541666666685</v>
      </c>
      <c r="G22" s="90">
        <v>8.6682166666666678</v>
      </c>
      <c r="H22" s="90">
        <v>57.816754166666648</v>
      </c>
      <c r="I22" s="90">
        <v>7.9482333333333335</v>
      </c>
      <c r="J22" s="90">
        <v>8.5353958333333324</v>
      </c>
      <c r="K22" s="90">
        <v>8.4800583333333339</v>
      </c>
      <c r="L22" s="90">
        <v>8.0909416666666676</v>
      </c>
      <c r="M22" s="90">
        <v>8.6839999999999993</v>
      </c>
      <c r="N22" s="90">
        <v>8.1805249999999994</v>
      </c>
      <c r="O22" s="90">
        <v>7.8976000000000006</v>
      </c>
      <c r="P22" s="90">
        <v>17.763874999999999</v>
      </c>
      <c r="Q22" s="90">
        <v>8.8893958333333334</v>
      </c>
      <c r="R22" s="90">
        <v>8.8744791666666654</v>
      </c>
      <c r="S22" s="90">
        <v>25.485662500000004</v>
      </c>
      <c r="T22" s="90">
        <v>7.9049875000000007</v>
      </c>
      <c r="U22" s="90">
        <v>8.7329000000000008</v>
      </c>
      <c r="V22" s="90">
        <v>8.8477750000000004</v>
      </c>
    </row>
    <row r="23" spans="1:22" s="88" customFormat="1" x14ac:dyDescent="0.3">
      <c r="A23" s="87" t="s">
        <v>1079</v>
      </c>
      <c r="B23" s="90">
        <v>134.23329578899288</v>
      </c>
      <c r="C23" s="90">
        <v>34.199091073916684</v>
      </c>
      <c r="D23" s="90">
        <v>8.4482431567992347</v>
      </c>
      <c r="E23" s="90">
        <v>8.4553628268226699</v>
      </c>
      <c r="F23" s="90">
        <v>8.6934239791836916</v>
      </c>
      <c r="G23" s="90">
        <v>8.602061111111114</v>
      </c>
      <c r="H23" s="90">
        <v>57.004536823293137</v>
      </c>
      <c r="I23" s="90">
        <v>8.0818558013516864</v>
      </c>
      <c r="J23" s="90">
        <v>8.2530551527541824</v>
      </c>
      <c r="K23" s="90">
        <v>8.3137749893750978</v>
      </c>
      <c r="L23" s="90">
        <v>7.9369064803964289</v>
      </c>
      <c r="M23" s="90">
        <v>8.5707754549134432</v>
      </c>
      <c r="N23" s="90">
        <v>8.2507146675216347</v>
      </c>
      <c r="O23" s="90">
        <v>7.5974542769806828</v>
      </c>
      <c r="P23" s="90">
        <v>17.535460818060329</v>
      </c>
      <c r="Q23" s="90">
        <v>8.7189589233918632</v>
      </c>
      <c r="R23" s="90">
        <v>8.8165018946684679</v>
      </c>
      <c r="S23" s="90">
        <v>25.494207073722734</v>
      </c>
      <c r="T23" s="90">
        <v>8.0669749999999993</v>
      </c>
      <c r="U23" s="90">
        <v>8.6840823746895524</v>
      </c>
      <c r="V23" s="90">
        <v>8.7431496990331787</v>
      </c>
    </row>
    <row r="24" spans="1:22" s="88" customFormat="1" x14ac:dyDescent="0.3">
      <c r="A24" s="87" t="s">
        <v>1080</v>
      </c>
      <c r="B24" s="90">
        <v>132.81239313722543</v>
      </c>
      <c r="C24" s="90">
        <v>33.002652941176471</v>
      </c>
      <c r="D24" s="90">
        <v>8.0051382352941172</v>
      </c>
      <c r="E24" s="90">
        <v>8.2037441176470605</v>
      </c>
      <c r="F24" s="90">
        <v>8.5126235294117638</v>
      </c>
      <c r="G24" s="90">
        <v>8.2811470588235299</v>
      </c>
      <c r="H24" s="90">
        <v>53.771939705882346</v>
      </c>
      <c r="I24" s="90">
        <v>7.5984338235294118</v>
      </c>
      <c r="J24" s="90">
        <v>8.0334147058823522</v>
      </c>
      <c r="K24" s="90">
        <v>7.7871676470588245</v>
      </c>
      <c r="L24" s="90">
        <v>7.323294117647059</v>
      </c>
      <c r="M24" s="90">
        <v>8.1880499999999987</v>
      </c>
      <c r="N24" s="90">
        <v>7.666635294117647</v>
      </c>
      <c r="O24" s="90">
        <v>7.1749441176470601</v>
      </c>
      <c r="P24" s="90">
        <v>18.811641063442263</v>
      </c>
      <c r="Q24" s="90">
        <v>9.3746119646237229</v>
      </c>
      <c r="R24" s="90">
        <v>9.4370290988185417</v>
      </c>
      <c r="S24" s="90">
        <v>27.226159426724333</v>
      </c>
      <c r="T24" s="90">
        <v>8.3181940558061314</v>
      </c>
      <c r="U24" s="90">
        <v>9.4272561913679329</v>
      </c>
      <c r="V24" s="90">
        <v>9.4807091795502707</v>
      </c>
    </row>
    <row r="25" spans="1:22" s="88" customFormat="1" x14ac:dyDescent="0.3">
      <c r="A25" s="87" t="s">
        <v>1081</v>
      </c>
      <c r="B25" s="90">
        <v>132.31941815495591</v>
      </c>
      <c r="C25" s="90">
        <v>34.187662788642946</v>
      </c>
      <c r="D25" s="90">
        <v>8.4587919877972215</v>
      </c>
      <c r="E25" s="90">
        <v>8.4763578056539703</v>
      </c>
      <c r="F25" s="90">
        <v>8.7807129951917577</v>
      </c>
      <c r="G25" s="90">
        <v>8.4718</v>
      </c>
      <c r="H25" s="90">
        <v>55.301039018021378</v>
      </c>
      <c r="I25" s="90">
        <v>7.886272512070815</v>
      </c>
      <c r="J25" s="90">
        <v>8.2900892462859463</v>
      </c>
      <c r="K25" s="90">
        <v>8.2182089831765364</v>
      </c>
      <c r="L25" s="90">
        <v>7.5214354900333014</v>
      </c>
      <c r="M25" s="90">
        <v>8.2059343690616195</v>
      </c>
      <c r="N25" s="90">
        <v>7.7731293786180977</v>
      </c>
      <c r="O25" s="90">
        <v>7.4059690387750541</v>
      </c>
      <c r="P25" s="90">
        <v>17.582079590993676</v>
      </c>
      <c r="Q25" s="90">
        <v>8.8347569994171593</v>
      </c>
      <c r="R25" s="90">
        <v>8.747322591576518</v>
      </c>
      <c r="S25" s="90">
        <v>25.248636757297902</v>
      </c>
      <c r="T25" s="90">
        <v>7.5858909090909101</v>
      </c>
      <c r="U25" s="90">
        <v>8.6307654657965127</v>
      </c>
      <c r="V25" s="90">
        <v>9.0319803824104792</v>
      </c>
    </row>
    <row r="26" spans="1:22" s="88" customFormat="1" x14ac:dyDescent="0.3">
      <c r="A26" s="87" t="s">
        <v>1082</v>
      </c>
      <c r="B26" s="90">
        <v>131.44598181818182</v>
      </c>
      <c r="C26" s="90">
        <v>34.42818181818182</v>
      </c>
      <c r="D26" s="90">
        <v>8.5591636363636372</v>
      </c>
      <c r="E26" s="90">
        <v>8.6044818181818172</v>
      </c>
      <c r="F26" s="90">
        <v>8.7925090909090908</v>
      </c>
      <c r="G26" s="90">
        <v>8.4720272727272725</v>
      </c>
      <c r="H26" s="90">
        <v>53.989554545454553</v>
      </c>
      <c r="I26" s="90">
        <v>7.9480818181818185</v>
      </c>
      <c r="J26" s="90">
        <v>8.5727727272727279</v>
      </c>
      <c r="K26" s="90">
        <v>8.2457727272727261</v>
      </c>
      <c r="L26" s="90">
        <v>7.1083818181818197</v>
      </c>
      <c r="M26" s="90">
        <v>8.3647454545454547</v>
      </c>
      <c r="N26" s="90">
        <v>7.9158818181818171</v>
      </c>
      <c r="O26" s="90">
        <v>5.8339181818181824</v>
      </c>
      <c r="P26" s="90">
        <v>17.333145454545452</v>
      </c>
      <c r="Q26" s="90">
        <v>8.3000818181818179</v>
      </c>
      <c r="R26" s="90">
        <v>9.0330636363636359</v>
      </c>
      <c r="S26" s="90">
        <v>25.6951</v>
      </c>
      <c r="T26" s="90">
        <v>7.9622090909090923</v>
      </c>
      <c r="U26" s="90">
        <v>8.5951545454545464</v>
      </c>
      <c r="V26" s="90">
        <v>9.1377363636363622</v>
      </c>
    </row>
    <row r="27" spans="1:22" s="88" customFormat="1" x14ac:dyDescent="0.3">
      <c r="A27" s="87" t="s">
        <v>1083</v>
      </c>
      <c r="B27" s="90">
        <v>130.43299999999999</v>
      </c>
      <c r="C27" s="90">
        <v>34.573</v>
      </c>
      <c r="D27" s="90">
        <v>9.2100000000000009</v>
      </c>
      <c r="E27" s="90">
        <v>8.3030000000000008</v>
      </c>
      <c r="F27" s="90">
        <v>9.1999999999999993</v>
      </c>
      <c r="G27" s="90">
        <v>7.86</v>
      </c>
      <c r="H27" s="90">
        <v>56.65</v>
      </c>
      <c r="I27" s="90">
        <v>6.5</v>
      </c>
      <c r="J27" s="90">
        <v>8.1999999999999993</v>
      </c>
      <c r="K27" s="90">
        <v>8.57</v>
      </c>
      <c r="L27" s="90">
        <v>8.1</v>
      </c>
      <c r="M27" s="90">
        <v>8.58</v>
      </c>
      <c r="N27" s="90">
        <v>9</v>
      </c>
      <c r="O27" s="90">
        <v>7.7</v>
      </c>
      <c r="P27" s="90">
        <v>17.079999999999998</v>
      </c>
      <c r="Q27" s="90">
        <v>8.5399999999999991</v>
      </c>
      <c r="R27" s="90">
        <v>8.5399999999999991</v>
      </c>
      <c r="S27" s="90">
        <v>22.130000000000003</v>
      </c>
      <c r="T27" s="90">
        <v>7.5</v>
      </c>
      <c r="U27" s="90">
        <v>7.28</v>
      </c>
      <c r="V27" s="90">
        <v>7.35</v>
      </c>
    </row>
    <row r="28" spans="1:22" s="86" customFormat="1" x14ac:dyDescent="0.3">
      <c r="A28" s="85" t="s">
        <v>1084</v>
      </c>
      <c r="B28" s="91">
        <v>127.8757341085644</v>
      </c>
      <c r="C28" s="91">
        <v>32.542396551724138</v>
      </c>
      <c r="D28" s="91">
        <v>8.0515275862068982</v>
      </c>
      <c r="E28" s="91">
        <v>8.2226896551724131</v>
      </c>
      <c r="F28" s="91">
        <v>8.2326655172413794</v>
      </c>
      <c r="G28" s="91">
        <v>8.0355137931034495</v>
      </c>
      <c r="H28" s="91">
        <v>51.722775862068957</v>
      </c>
      <c r="I28" s="91">
        <v>7.0264068965517232</v>
      </c>
      <c r="J28" s="91">
        <v>7.7794689655172409</v>
      </c>
      <c r="K28" s="91">
        <v>7.901617241379312</v>
      </c>
      <c r="L28" s="91">
        <v>6.4821517241379327</v>
      </c>
      <c r="M28" s="91">
        <v>7.9240482758620701</v>
      </c>
      <c r="N28" s="91">
        <v>7.2686793103448277</v>
      </c>
      <c r="O28" s="91">
        <v>6.7162655172413794</v>
      </c>
      <c r="P28" s="91">
        <v>18.265247012255461</v>
      </c>
      <c r="Q28" s="91">
        <v>9.2915163279287505</v>
      </c>
      <c r="R28" s="91">
        <v>8.9737306843267106</v>
      </c>
      <c r="S28" s="91">
        <v>25.334621579067566</v>
      </c>
      <c r="T28" s="91">
        <v>6.9109207421385168</v>
      </c>
      <c r="U28" s="91">
        <v>9.3241537561647903</v>
      </c>
      <c r="V28" s="91">
        <v>9.0995470807642533</v>
      </c>
    </row>
    <row r="29" spans="1:22" s="86" customFormat="1" x14ac:dyDescent="0.3">
      <c r="A29" s="85" t="s">
        <v>1085</v>
      </c>
      <c r="B29" s="91">
        <v>127.82000000000002</v>
      </c>
      <c r="C29" s="91">
        <v>33.050000000000004</v>
      </c>
      <c r="D29" s="91">
        <v>8.16</v>
      </c>
      <c r="E29" s="91">
        <v>8.01</v>
      </c>
      <c r="F29" s="91">
        <v>8.7100000000000009</v>
      </c>
      <c r="G29" s="91">
        <v>8.17</v>
      </c>
      <c r="H29" s="91">
        <v>52.88</v>
      </c>
      <c r="I29" s="91">
        <v>7.44</v>
      </c>
      <c r="J29" s="91">
        <v>7.23</v>
      </c>
      <c r="K29" s="91">
        <v>7.46</v>
      </c>
      <c r="L29" s="91">
        <v>7.46</v>
      </c>
      <c r="M29" s="91">
        <v>8.2899999999999991</v>
      </c>
      <c r="N29" s="91">
        <v>7.76</v>
      </c>
      <c r="O29" s="91">
        <v>7.24</v>
      </c>
      <c r="P29" s="91">
        <v>17.71</v>
      </c>
      <c r="Q29" s="91">
        <v>8.8699999999999992</v>
      </c>
      <c r="R29" s="91">
        <v>8.84</v>
      </c>
      <c r="S29" s="91">
        <v>24.18</v>
      </c>
      <c r="T29" s="91">
        <v>7.56</v>
      </c>
      <c r="U29" s="91">
        <v>8.23</v>
      </c>
      <c r="V29" s="91">
        <v>8.39</v>
      </c>
    </row>
    <row r="30" spans="1:22" s="86" customFormat="1" x14ac:dyDescent="0.3">
      <c r="A30" s="85" t="s">
        <v>1086</v>
      </c>
      <c r="B30" s="91">
        <v>125.82459166666666</v>
      </c>
      <c r="C30" s="91">
        <v>28.953883333333337</v>
      </c>
      <c r="D30" s="91">
        <v>6.9395499999999997</v>
      </c>
      <c r="E30" s="91">
        <v>6.9340000000000002</v>
      </c>
      <c r="F30" s="91">
        <v>7.1942666666666666</v>
      </c>
      <c r="G30" s="91">
        <v>7.8860666666666672</v>
      </c>
      <c r="H30" s="91">
        <v>52.498741666666668</v>
      </c>
      <c r="I30" s="91">
        <v>7.8267583333333333</v>
      </c>
      <c r="J30" s="91">
        <v>7.2659500000000001</v>
      </c>
      <c r="K30" s="91">
        <v>8.4451333333333327</v>
      </c>
      <c r="L30" s="91">
        <v>7.9685999999999995</v>
      </c>
      <c r="M30" s="91">
        <v>7.8291833333333338</v>
      </c>
      <c r="N30" s="91">
        <v>7.9088666666666674</v>
      </c>
      <c r="O30" s="91">
        <v>5.254249999999999</v>
      </c>
      <c r="P30" s="91">
        <v>19.053416666666667</v>
      </c>
      <c r="Q30" s="91">
        <v>9.5190333333333328</v>
      </c>
      <c r="R30" s="91">
        <v>9.5343833333333325</v>
      </c>
      <c r="S30" s="91">
        <v>25.318550000000002</v>
      </c>
      <c r="T30" s="91">
        <v>7.7507333333333328</v>
      </c>
      <c r="U30" s="91">
        <v>8.3407833333333325</v>
      </c>
      <c r="V30" s="91">
        <v>9.227033333333333</v>
      </c>
    </row>
    <row r="31" spans="1:22" s="86" customFormat="1" x14ac:dyDescent="0.3">
      <c r="A31" s="85" t="s">
        <v>1087</v>
      </c>
      <c r="B31" s="91">
        <v>125.3727875</v>
      </c>
      <c r="C31" s="91">
        <v>33.952391666666671</v>
      </c>
      <c r="D31" s="91">
        <v>8.2289124999999999</v>
      </c>
      <c r="E31" s="91">
        <v>8.462137499999999</v>
      </c>
      <c r="F31" s="91">
        <v>8.9379333333333335</v>
      </c>
      <c r="G31" s="91">
        <v>8.3234083333333313</v>
      </c>
      <c r="H31" s="91">
        <v>47.4275375</v>
      </c>
      <c r="I31" s="91">
        <v>7.3852958333333341</v>
      </c>
      <c r="J31" s="91">
        <v>8.0316208333333332</v>
      </c>
      <c r="K31" s="91">
        <v>7.8401999999999985</v>
      </c>
      <c r="L31" s="91">
        <v>5.3885458333333345</v>
      </c>
      <c r="M31" s="91">
        <v>7.9027958333333332</v>
      </c>
      <c r="N31" s="91">
        <v>5.981983333333333</v>
      </c>
      <c r="O31" s="91">
        <v>4.8970958333333332</v>
      </c>
      <c r="P31" s="91">
        <v>18.622029166666668</v>
      </c>
      <c r="Q31" s="91">
        <v>9.3080041666666666</v>
      </c>
      <c r="R31" s="91">
        <v>9.3140249999999991</v>
      </c>
      <c r="S31" s="91">
        <v>25.370829166666667</v>
      </c>
      <c r="T31" s="91">
        <v>7.2027333333333337</v>
      </c>
      <c r="U31" s="91">
        <v>8.9294041666666661</v>
      </c>
      <c r="V31" s="91">
        <v>9.2386916666666661</v>
      </c>
    </row>
    <row r="32" spans="1:22" s="86" customFormat="1" x14ac:dyDescent="0.3">
      <c r="A32" s="85" t="s">
        <v>1088</v>
      </c>
      <c r="B32" s="91">
        <v>124.344496875</v>
      </c>
      <c r="C32" s="91">
        <v>33.681881250000004</v>
      </c>
      <c r="D32" s="91">
        <v>8.3085500000000003</v>
      </c>
      <c r="E32" s="91">
        <v>8.4639499999999988</v>
      </c>
      <c r="F32" s="91">
        <v>8.6164187500000011</v>
      </c>
      <c r="G32" s="91">
        <v>8.2929624999999998</v>
      </c>
      <c r="H32" s="91">
        <v>47.719396874999994</v>
      </c>
      <c r="I32" s="91">
        <v>7.1754156249999994</v>
      </c>
      <c r="J32" s="91">
        <v>8.366225</v>
      </c>
      <c r="K32" s="91">
        <v>7.8606312499999991</v>
      </c>
      <c r="L32" s="91">
        <v>5.2821562500000008</v>
      </c>
      <c r="M32" s="91">
        <v>8.0308937500000006</v>
      </c>
      <c r="N32" s="91">
        <v>6.2766187500000008</v>
      </c>
      <c r="O32" s="91">
        <v>4.7274562500000004</v>
      </c>
      <c r="P32" s="91">
        <v>18.03666875</v>
      </c>
      <c r="Q32" s="91">
        <v>9.0505000000000013</v>
      </c>
      <c r="R32" s="91">
        <v>8.9861687499999992</v>
      </c>
      <c r="S32" s="91">
        <v>24.906550000000003</v>
      </c>
      <c r="T32" s="91">
        <v>6.9856437499999986</v>
      </c>
      <c r="U32" s="91">
        <v>8.7366562500000011</v>
      </c>
      <c r="V32" s="91">
        <v>9.1842499999999987</v>
      </c>
    </row>
    <row r="33" spans="1:22" s="86" customFormat="1" x14ac:dyDescent="0.3">
      <c r="A33" s="85" t="s">
        <v>1089</v>
      </c>
      <c r="B33" s="91">
        <v>123.3673214878923</v>
      </c>
      <c r="C33" s="91">
        <v>32.254242764883294</v>
      </c>
      <c r="D33" s="91">
        <v>7.8158219206224304</v>
      </c>
      <c r="E33" s="91">
        <v>7.9833346380802519</v>
      </c>
      <c r="F33" s="91">
        <v>8.0926362061806092</v>
      </c>
      <c r="G33" s="91">
        <v>8.3624500000000008</v>
      </c>
      <c r="H33" s="91">
        <v>51.045490384867556</v>
      </c>
      <c r="I33" s="91">
        <v>7.1159364520500041</v>
      </c>
      <c r="J33" s="91">
        <v>7.4565115525832688</v>
      </c>
      <c r="K33" s="91">
        <v>7.7107164754349151</v>
      </c>
      <c r="L33" s="91">
        <v>6.6990806910569107</v>
      </c>
      <c r="M33" s="91">
        <v>7.8365753813707473</v>
      </c>
      <c r="N33" s="91">
        <v>7.3509339780575225</v>
      </c>
      <c r="O33" s="91">
        <v>6.8757358543141889</v>
      </c>
      <c r="P33" s="91">
        <v>16.557494039033131</v>
      </c>
      <c r="Q33" s="91">
        <v>8.2400762533875334</v>
      </c>
      <c r="R33" s="91">
        <v>8.3174177856455973</v>
      </c>
      <c r="S33" s="91">
        <v>23.510094299108314</v>
      </c>
      <c r="T33" s="91">
        <v>7.2721916666666671</v>
      </c>
      <c r="U33" s="91">
        <v>8.0207123546638694</v>
      </c>
      <c r="V33" s="91">
        <v>8.2171902777777781</v>
      </c>
    </row>
    <row r="34" spans="1:22" s="86" customFormat="1" x14ac:dyDescent="0.3">
      <c r="A34" s="85" t="s">
        <v>1090</v>
      </c>
      <c r="B34" s="91">
        <v>122.31054801587301</v>
      </c>
      <c r="C34" s="91">
        <v>31.426680158730161</v>
      </c>
      <c r="D34" s="91">
        <v>7.9047761904761913</v>
      </c>
      <c r="E34" s="91">
        <v>7.8889031746031755</v>
      </c>
      <c r="F34" s="91">
        <v>8.4901007936507931</v>
      </c>
      <c r="G34" s="91">
        <v>7.1429</v>
      </c>
      <c r="H34" s="91">
        <v>53.522756746031739</v>
      </c>
      <c r="I34" s="91">
        <v>7.4196535714285714</v>
      </c>
      <c r="J34" s="91">
        <v>8.2202166666666674</v>
      </c>
      <c r="K34" s="91">
        <v>8.2817317460317454</v>
      </c>
      <c r="L34" s="91">
        <v>7.7004111111111104</v>
      </c>
      <c r="M34" s="91">
        <v>8.1289468253968256</v>
      </c>
      <c r="N34" s="91">
        <v>6.9225976190476182</v>
      </c>
      <c r="O34" s="91">
        <v>6.8491992063492066</v>
      </c>
      <c r="P34" s="91">
        <v>16.527777777777779</v>
      </c>
      <c r="Q34" s="91">
        <v>8.4920634920634921</v>
      </c>
      <c r="R34" s="91">
        <v>8.0357142857142847</v>
      </c>
      <c r="S34" s="91">
        <v>20.833333333333332</v>
      </c>
      <c r="T34" s="91">
        <v>5</v>
      </c>
      <c r="U34" s="91">
        <v>7.8769841269841265</v>
      </c>
      <c r="V34" s="91">
        <v>7.9563492063492056</v>
      </c>
    </row>
    <row r="35" spans="1:22" s="86" customFormat="1" x14ac:dyDescent="0.3">
      <c r="A35" s="85" t="s">
        <v>1091</v>
      </c>
      <c r="B35" s="91">
        <v>121.97791089174757</v>
      </c>
      <c r="C35" s="91">
        <v>31.375859999999999</v>
      </c>
      <c r="D35" s="91">
        <v>7.7252399999999994</v>
      </c>
      <c r="E35" s="91">
        <v>7.7658000000000005</v>
      </c>
      <c r="F35" s="91">
        <v>8.1671200000000006</v>
      </c>
      <c r="G35" s="91">
        <v>7.7177000000000007</v>
      </c>
      <c r="H35" s="91">
        <v>47.970119999999994</v>
      </c>
      <c r="I35" s="91">
        <v>7.0685799999999999</v>
      </c>
      <c r="J35" s="91">
        <v>7.2401399999999994</v>
      </c>
      <c r="K35" s="91">
        <v>7.2029799999999993</v>
      </c>
      <c r="L35" s="91">
        <v>6.1788600000000002</v>
      </c>
      <c r="M35" s="91">
        <v>8.3642599999999998</v>
      </c>
      <c r="N35" s="91">
        <v>6.4122199999999996</v>
      </c>
      <c r="O35" s="91">
        <v>5.5030799999999997</v>
      </c>
      <c r="P35" s="91">
        <v>18.087604145937224</v>
      </c>
      <c r="Q35" s="91">
        <v>8.7596980219914951</v>
      </c>
      <c r="R35" s="91">
        <v>9.327906123945727</v>
      </c>
      <c r="S35" s="91">
        <v>24.544326745810359</v>
      </c>
      <c r="T35" s="91">
        <v>7.0055026909148239</v>
      </c>
      <c r="U35" s="91">
        <v>8.8090391967104704</v>
      </c>
      <c r="V35" s="91">
        <v>8.7297848581850666</v>
      </c>
    </row>
    <row r="36" spans="1:22" s="86" customFormat="1" ht="15.75" customHeight="1" x14ac:dyDescent="0.3">
      <c r="A36" s="85" t="s">
        <v>1092</v>
      </c>
      <c r="B36" s="91">
        <v>121.4452423076923</v>
      </c>
      <c r="C36" s="91">
        <v>30.179330769230766</v>
      </c>
      <c r="D36" s="91">
        <v>7.3088538461538457</v>
      </c>
      <c r="E36" s="91">
        <v>7.514030769230768</v>
      </c>
      <c r="F36" s="91">
        <v>7.780430769230767</v>
      </c>
      <c r="G36" s="91">
        <v>7.5760153846153839</v>
      </c>
      <c r="H36" s="91">
        <v>51.01124999999999</v>
      </c>
      <c r="I36" s="91">
        <v>7.2652500000000009</v>
      </c>
      <c r="J36" s="91">
        <v>7.6762307692307701</v>
      </c>
      <c r="K36" s="91">
        <v>7.7953846153846147</v>
      </c>
      <c r="L36" s="91">
        <v>6.9512999999999998</v>
      </c>
      <c r="M36" s="91">
        <v>8.1880846153846143</v>
      </c>
      <c r="N36" s="91">
        <v>6.5875153846153847</v>
      </c>
      <c r="O36" s="91">
        <v>6.5474846153846151</v>
      </c>
      <c r="P36" s="91">
        <v>16.826699999999999</v>
      </c>
      <c r="Q36" s="91">
        <v>8.4823769230769237</v>
      </c>
      <c r="R36" s="91">
        <v>8.344323076923077</v>
      </c>
      <c r="S36" s="91">
        <v>23.427961538461542</v>
      </c>
      <c r="T36" s="91">
        <v>6.8238230769230768</v>
      </c>
      <c r="U36" s="91">
        <v>8.1501999999999999</v>
      </c>
      <c r="V36" s="91">
        <v>8.4539384615384598</v>
      </c>
    </row>
    <row r="37" spans="1:22" s="86" customFormat="1" x14ac:dyDescent="0.3">
      <c r="A37" s="85" t="s">
        <v>1093</v>
      </c>
      <c r="B37" s="91">
        <v>119.65384615384613</v>
      </c>
      <c r="C37" s="91">
        <v>30.576923076923077</v>
      </c>
      <c r="D37" s="91">
        <v>8.7384615384615394</v>
      </c>
      <c r="E37" s="91">
        <v>8.7692307692307701</v>
      </c>
      <c r="F37" s="91">
        <v>8.6615384615384627</v>
      </c>
      <c r="G37" s="91">
        <v>4.407692307692308</v>
      </c>
      <c r="H37" s="91">
        <v>43.723076923076931</v>
      </c>
      <c r="I37" s="91">
        <v>5.9999999999999991</v>
      </c>
      <c r="J37" s="91">
        <v>8.1461538461538456</v>
      </c>
      <c r="K37" s="91">
        <v>7.5384615384615383</v>
      </c>
      <c r="L37" s="91">
        <v>4.7538461538461538</v>
      </c>
      <c r="M37" s="91">
        <v>5</v>
      </c>
      <c r="N37" s="91">
        <v>6.8538461538461535</v>
      </c>
      <c r="O37" s="91">
        <v>5.4307692307692328</v>
      </c>
      <c r="P37" s="91">
        <v>18.523076923076925</v>
      </c>
      <c r="Q37" s="91">
        <v>9.2846153846153854</v>
      </c>
      <c r="R37" s="91">
        <v>9.2384615384615376</v>
      </c>
      <c r="S37" s="91">
        <v>26.830769230769231</v>
      </c>
      <c r="T37" s="91">
        <v>8.4384615384615387</v>
      </c>
      <c r="U37" s="91">
        <v>9.1076923076923091</v>
      </c>
      <c r="V37" s="91">
        <v>9.2846153846153854</v>
      </c>
    </row>
    <row r="38" spans="1:22" s="86" customFormat="1" x14ac:dyDescent="0.3">
      <c r="A38" s="85" t="s">
        <v>1094</v>
      </c>
      <c r="B38" s="91">
        <v>117.95</v>
      </c>
      <c r="C38" s="91">
        <v>30.6</v>
      </c>
      <c r="D38" s="91">
        <v>7.9</v>
      </c>
      <c r="E38" s="91">
        <v>7.7</v>
      </c>
      <c r="F38" s="91">
        <v>7.6</v>
      </c>
      <c r="G38" s="91">
        <v>7.4</v>
      </c>
      <c r="H38" s="91">
        <v>49.599999999999994</v>
      </c>
      <c r="I38" s="91">
        <v>7.6</v>
      </c>
      <c r="J38" s="91">
        <v>5.4</v>
      </c>
      <c r="K38" s="91">
        <v>7.3</v>
      </c>
      <c r="L38" s="91">
        <v>7.3</v>
      </c>
      <c r="M38" s="91">
        <v>7.8</v>
      </c>
      <c r="N38" s="91">
        <v>7.3</v>
      </c>
      <c r="O38" s="91">
        <v>6.9</v>
      </c>
      <c r="P38" s="91">
        <v>15.6</v>
      </c>
      <c r="Q38" s="91">
        <v>7.8</v>
      </c>
      <c r="R38" s="91">
        <v>7.8</v>
      </c>
      <c r="S38" s="91">
        <v>22.15</v>
      </c>
      <c r="T38" s="91">
        <v>7.15</v>
      </c>
      <c r="U38" s="91">
        <v>7.6</v>
      </c>
      <c r="V38" s="91">
        <v>7.4</v>
      </c>
    </row>
    <row r="39" spans="1:22" s="86" customFormat="1" x14ac:dyDescent="0.3">
      <c r="A39" s="85" t="s">
        <v>1095</v>
      </c>
      <c r="B39" s="91">
        <v>100.47717750600454</v>
      </c>
      <c r="C39" s="91">
        <v>22.957222222222224</v>
      </c>
      <c r="D39" s="91">
        <v>7.6794444444444441</v>
      </c>
      <c r="E39" s="91">
        <v>9.0277777777777786</v>
      </c>
      <c r="F39" s="91">
        <v>3.9722222222222223</v>
      </c>
      <c r="G39" s="91">
        <v>2.2777777777777777</v>
      </c>
      <c r="H39" s="91">
        <v>31.158333333333328</v>
      </c>
      <c r="I39" s="91">
        <v>6.333333333333333</v>
      </c>
      <c r="J39" s="91">
        <v>6.333333333333333</v>
      </c>
      <c r="K39" s="91">
        <v>4.166666666666667</v>
      </c>
      <c r="L39" s="91">
        <v>2.1833333333333331</v>
      </c>
      <c r="M39" s="91">
        <v>3.5166666666666666</v>
      </c>
      <c r="N39" s="91">
        <v>3.9722222222222223</v>
      </c>
      <c r="O39" s="91">
        <v>4.6527777777777777</v>
      </c>
      <c r="P39" s="91">
        <v>19.161379169139121</v>
      </c>
      <c r="Q39" s="91">
        <v>9.5868712718719689</v>
      </c>
      <c r="R39" s="91">
        <v>9.57450789726715</v>
      </c>
      <c r="S39" s="91">
        <v>28.28782055908761</v>
      </c>
      <c r="T39" s="91">
        <v>9.0266144916553834</v>
      </c>
      <c r="U39" s="91">
        <v>9.6241862598402506</v>
      </c>
      <c r="V39" s="91">
        <v>9.6370198075919671</v>
      </c>
    </row>
    <row r="40" spans="1:22" s="60" customFormat="1" x14ac:dyDescent="0.3">
      <c r="A40" s="89" t="s">
        <v>1096</v>
      </c>
      <c r="B40" s="92">
        <v>92.876870319507276</v>
      </c>
      <c r="C40" s="92">
        <v>23.332500000000003</v>
      </c>
      <c r="D40" s="92">
        <v>6.9972727272727271</v>
      </c>
      <c r="E40" s="92">
        <v>9.375</v>
      </c>
      <c r="F40" s="92">
        <v>3.7272727272727271</v>
      </c>
      <c r="G40" s="92">
        <v>3.2329545454545454</v>
      </c>
      <c r="H40" s="92">
        <v>22.827272727272721</v>
      </c>
      <c r="I40" s="92">
        <v>6.6022727272727275</v>
      </c>
      <c r="J40" s="92">
        <v>6.0568181818181817</v>
      </c>
      <c r="K40" s="92">
        <v>2.2818181818181817</v>
      </c>
      <c r="L40" s="92">
        <v>0.97954545454545461</v>
      </c>
      <c r="M40" s="92">
        <v>3.1113636363636377</v>
      </c>
      <c r="N40" s="92">
        <v>2.2613636363636362</v>
      </c>
      <c r="O40" s="92">
        <v>1.5340909090909092</v>
      </c>
      <c r="P40" s="92">
        <v>18.976678180036547</v>
      </c>
      <c r="Q40" s="92">
        <v>9.470905069390577</v>
      </c>
      <c r="R40" s="92">
        <v>9.5057731106459702</v>
      </c>
      <c r="S40" s="92">
        <v>27.740419412198005</v>
      </c>
      <c r="T40" s="92">
        <v>8.8543443732203251</v>
      </c>
      <c r="U40" s="92">
        <v>9.4659547118748417</v>
      </c>
      <c r="V40" s="92">
        <v>9.4201203271028309</v>
      </c>
    </row>
    <row r="41" spans="1:22" s="60" customFormat="1" x14ac:dyDescent="0.3">
      <c r="A41" s="89" t="s">
        <v>1097</v>
      </c>
      <c r="B41" s="92">
        <v>84.034260000000046</v>
      </c>
      <c r="C41" s="92">
        <v>19.126600000000007</v>
      </c>
      <c r="D41" s="92">
        <v>5.3815999999999997</v>
      </c>
      <c r="E41" s="92">
        <v>7.77</v>
      </c>
      <c r="F41" s="92">
        <v>3.95</v>
      </c>
      <c r="G41" s="92">
        <v>2.0249999999999999</v>
      </c>
      <c r="H41" s="92">
        <v>17.555</v>
      </c>
      <c r="I41" s="92">
        <v>3.88</v>
      </c>
      <c r="J41" s="92">
        <v>5.04</v>
      </c>
      <c r="K41" s="92">
        <v>1.28</v>
      </c>
      <c r="L41" s="92">
        <v>1.36</v>
      </c>
      <c r="M41" s="92">
        <v>2.7199999999999989</v>
      </c>
      <c r="N41" s="92">
        <v>0.82</v>
      </c>
      <c r="O41" s="92">
        <v>2.4550000000000001</v>
      </c>
      <c r="P41" s="92">
        <v>19.394478708368389</v>
      </c>
      <c r="Q41" s="92">
        <v>9.6789624656788931</v>
      </c>
      <c r="R41" s="92">
        <v>9.7155162426894979</v>
      </c>
      <c r="S41" s="92">
        <v>27.952888765787698</v>
      </c>
      <c r="T41" s="92">
        <v>8.7307362161923781</v>
      </c>
      <c r="U41" s="92">
        <v>9.6568734663437876</v>
      </c>
      <c r="V41" s="92">
        <v>9.5652790832515446</v>
      </c>
    </row>
    <row r="42" spans="1:22" s="60" customFormat="1" x14ac:dyDescent="0.3">
      <c r="A42" s="89" t="s">
        <v>1098</v>
      </c>
      <c r="B42" s="92">
        <v>80.960000000000008</v>
      </c>
      <c r="C42" s="92">
        <v>30.820000000000004</v>
      </c>
      <c r="D42" s="92">
        <v>7.32</v>
      </c>
      <c r="E42" s="92">
        <v>7.55</v>
      </c>
      <c r="F42" s="92">
        <v>7.65</v>
      </c>
      <c r="G42" s="92">
        <v>8.3000000000000007</v>
      </c>
      <c r="H42" s="92">
        <v>14.14</v>
      </c>
      <c r="I42" s="92">
        <v>5.57</v>
      </c>
      <c r="J42" s="92">
        <v>0</v>
      </c>
      <c r="K42" s="92">
        <v>0</v>
      </c>
      <c r="L42" s="92">
        <v>0</v>
      </c>
      <c r="M42" s="92">
        <v>8.57</v>
      </c>
      <c r="N42" s="92">
        <v>0</v>
      </c>
      <c r="O42" s="92">
        <v>0</v>
      </c>
      <c r="P42" s="92">
        <v>16.75</v>
      </c>
      <c r="Q42" s="92">
        <v>8.25</v>
      </c>
      <c r="R42" s="92">
        <v>8.5</v>
      </c>
      <c r="S42" s="92">
        <v>19.25</v>
      </c>
      <c r="T42" s="92">
        <v>4.75</v>
      </c>
      <c r="U42" s="92">
        <v>6.75</v>
      </c>
      <c r="V42" s="92">
        <v>7.75</v>
      </c>
    </row>
    <row r="43" spans="1:22" s="60" customFormat="1" x14ac:dyDescent="0.3">
      <c r="A43" s="89" t="s">
        <v>1099</v>
      </c>
      <c r="B43" s="92">
        <v>76.400999630791617</v>
      </c>
      <c r="C43" s="92">
        <v>14.46176470588235</v>
      </c>
      <c r="D43" s="92">
        <v>4.4691176470588241</v>
      </c>
      <c r="E43" s="92">
        <v>5.757352941176471</v>
      </c>
      <c r="F43" s="92">
        <v>2.7279411764705883</v>
      </c>
      <c r="G43" s="92">
        <v>1.5073529411764706</v>
      </c>
      <c r="H43" s="92">
        <v>16.519852941176474</v>
      </c>
      <c r="I43" s="92">
        <v>3.9705882352941178</v>
      </c>
      <c r="J43" s="92">
        <v>5.007352941176471</v>
      </c>
      <c r="K43" s="92">
        <v>1.6544117647058822</v>
      </c>
      <c r="L43" s="92">
        <v>0.65588235294117647</v>
      </c>
      <c r="M43" s="92">
        <v>1.8529411764705883</v>
      </c>
      <c r="N43" s="92">
        <v>0.73529411764705888</v>
      </c>
      <c r="O43" s="92">
        <v>2.6433823529411766</v>
      </c>
      <c r="P43" s="92">
        <v>18.813922749337969</v>
      </c>
      <c r="Q43" s="92">
        <v>9.4133924167820311</v>
      </c>
      <c r="R43" s="92">
        <v>9.4005303325559399</v>
      </c>
      <c r="S43" s="92">
        <v>26.606545999100728</v>
      </c>
      <c r="T43" s="92">
        <v>8.0926505546249068</v>
      </c>
      <c r="U43" s="92">
        <v>9.2882570361984307</v>
      </c>
      <c r="V43" s="92">
        <v>9.2278442906303386</v>
      </c>
    </row>
  </sheetData>
  <sortState ref="A5:V43">
    <sortCondition descending="1" ref="B5:B43"/>
  </sortState>
  <mergeCells count="10">
    <mergeCell ref="B1:B4"/>
    <mergeCell ref="C1:V1"/>
    <mergeCell ref="C2:G2"/>
    <mergeCell ref="H2:O2"/>
    <mergeCell ref="P2:R2"/>
    <mergeCell ref="S2:V2"/>
    <mergeCell ref="C3:G3"/>
    <mergeCell ref="H3:O3"/>
    <mergeCell ref="P3:R3"/>
    <mergeCell ref="S3:V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topLeftCell="C71" zoomScale="68" zoomScaleNormal="68" workbookViewId="0">
      <selection activeCell="AA74" sqref="AA74:AG74"/>
    </sheetView>
  </sheetViews>
  <sheetFormatPr defaultColWidth="9.109375" defaultRowHeight="14.4" x14ac:dyDescent="0.3"/>
  <cols>
    <col min="1" max="1" width="9.109375" style="1"/>
    <col min="2" max="2" width="42.88671875" style="1" customWidth="1"/>
    <col min="3" max="3" width="29.33203125" style="1" customWidth="1"/>
    <col min="4" max="4" width="14.6640625" style="1" customWidth="1"/>
    <col min="5" max="6" width="10.109375" style="1" bestFit="1" customWidth="1"/>
    <col min="7" max="10" width="9.33203125" style="1" bestFit="1" customWidth="1"/>
    <col min="11" max="11" width="10.109375" style="1" bestFit="1" customWidth="1"/>
    <col min="12" max="18" width="9.33203125" style="1" bestFit="1" customWidth="1"/>
    <col min="19" max="19" width="10.109375" style="1" bestFit="1" customWidth="1"/>
    <col min="20" max="21" width="9.33203125" style="1" bestFit="1" customWidth="1"/>
    <col min="22" max="22" width="10.109375" style="1" bestFit="1" customWidth="1"/>
    <col min="23" max="25" width="9.33203125" style="1" bestFit="1" customWidth="1"/>
    <col min="26" max="16384" width="9.109375" style="1"/>
  </cols>
  <sheetData>
    <row r="1" spans="1:33" ht="63" hidden="1" customHeight="1" x14ac:dyDescent="0.25">
      <c r="A1" s="12" t="s">
        <v>1044</v>
      </c>
      <c r="B1" s="11"/>
      <c r="C1" s="11"/>
      <c r="D1" s="11"/>
      <c r="E1" s="99" t="s">
        <v>31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33" ht="78.75" customHeight="1" x14ac:dyDescent="0.3">
      <c r="A2" s="108" t="s">
        <v>29</v>
      </c>
      <c r="B2" s="110" t="s">
        <v>28</v>
      </c>
      <c r="C2" s="112" t="s">
        <v>27</v>
      </c>
      <c r="D2" s="112" t="s">
        <v>26</v>
      </c>
      <c r="E2" s="99"/>
      <c r="F2" s="101" t="s">
        <v>25</v>
      </c>
      <c r="G2" s="101"/>
      <c r="H2" s="101"/>
      <c r="I2" s="101"/>
      <c r="J2" s="101"/>
      <c r="K2" s="101" t="s">
        <v>24</v>
      </c>
      <c r="L2" s="101"/>
      <c r="M2" s="101"/>
      <c r="N2" s="101"/>
      <c r="O2" s="101"/>
      <c r="P2" s="101"/>
      <c r="Q2" s="101"/>
      <c r="R2" s="101"/>
      <c r="S2" s="101" t="s">
        <v>23</v>
      </c>
      <c r="T2" s="101"/>
      <c r="U2" s="101"/>
      <c r="V2" s="101" t="s">
        <v>22</v>
      </c>
      <c r="W2" s="101"/>
      <c r="X2" s="101"/>
      <c r="Y2" s="101"/>
    </row>
    <row r="3" spans="1:33" ht="15.75" customHeight="1" x14ac:dyDescent="0.3">
      <c r="A3" s="109"/>
      <c r="B3" s="111"/>
      <c r="C3" s="112"/>
      <c r="D3" s="112"/>
      <c r="E3" s="99"/>
      <c r="F3" s="102" t="s">
        <v>20</v>
      </c>
      <c r="G3" s="102"/>
      <c r="H3" s="102"/>
      <c r="I3" s="102"/>
      <c r="J3" s="102"/>
      <c r="K3" s="102" t="s">
        <v>20</v>
      </c>
      <c r="L3" s="102"/>
      <c r="M3" s="102"/>
      <c r="N3" s="102"/>
      <c r="O3" s="102"/>
      <c r="P3" s="102"/>
      <c r="Q3" s="102"/>
      <c r="R3" s="102"/>
      <c r="S3" s="102" t="s">
        <v>20</v>
      </c>
      <c r="T3" s="102"/>
      <c r="U3" s="102"/>
      <c r="V3" s="102" t="s">
        <v>20</v>
      </c>
      <c r="W3" s="102"/>
      <c r="X3" s="102"/>
      <c r="Y3" s="102"/>
    </row>
    <row r="4" spans="1:33" ht="195" customHeight="1" x14ac:dyDescent="0.3">
      <c r="A4" s="7"/>
      <c r="B4" s="6"/>
      <c r="C4" s="5"/>
      <c r="D4" s="5"/>
      <c r="E4" s="99"/>
      <c r="F4" s="9" t="s">
        <v>6</v>
      </c>
      <c r="G4" s="8" t="s">
        <v>19</v>
      </c>
      <c r="H4" s="8" t="s">
        <v>16</v>
      </c>
      <c r="I4" s="8" t="s">
        <v>18</v>
      </c>
      <c r="J4" s="8" t="s">
        <v>17</v>
      </c>
      <c r="K4" s="9" t="s">
        <v>6</v>
      </c>
      <c r="L4" s="8" t="s">
        <v>13</v>
      </c>
      <c r="M4" s="8" t="s">
        <v>10</v>
      </c>
      <c r="N4" s="8" t="s">
        <v>11</v>
      </c>
      <c r="O4" s="8" t="s">
        <v>15</v>
      </c>
      <c r="P4" s="8" t="s">
        <v>12</v>
      </c>
      <c r="Q4" s="8" t="s">
        <v>14</v>
      </c>
      <c r="R4" s="8" t="s">
        <v>9</v>
      </c>
      <c r="S4" s="9" t="s">
        <v>6</v>
      </c>
      <c r="T4" s="8" t="s">
        <v>7</v>
      </c>
      <c r="U4" s="8" t="s">
        <v>8</v>
      </c>
      <c r="V4" s="9" t="s">
        <v>6</v>
      </c>
      <c r="W4" s="8" t="s">
        <v>3</v>
      </c>
      <c r="X4" s="8" t="s">
        <v>4</v>
      </c>
      <c r="Y4" s="8" t="s">
        <v>5</v>
      </c>
    </row>
    <row r="5" spans="1:33" ht="15.75" x14ac:dyDescent="0.25">
      <c r="A5" s="7"/>
      <c r="B5" s="6"/>
      <c r="C5" s="5"/>
      <c r="D5" s="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33" s="2" customFormat="1" ht="62.4" x14ac:dyDescent="0.3">
      <c r="A6" s="3">
        <v>1</v>
      </c>
      <c r="B6" s="3" t="s">
        <v>502</v>
      </c>
      <c r="C6" s="3" t="s">
        <v>503</v>
      </c>
      <c r="D6" s="3">
        <v>3823029681</v>
      </c>
      <c r="E6" s="49">
        <v>92</v>
      </c>
      <c r="F6" s="49">
        <v>24.3</v>
      </c>
      <c r="G6" s="49">
        <v>6.3</v>
      </c>
      <c r="H6" s="49">
        <v>9</v>
      </c>
      <c r="I6" s="49">
        <v>4</v>
      </c>
      <c r="J6" s="49">
        <v>5</v>
      </c>
      <c r="K6" s="49">
        <v>18.5</v>
      </c>
      <c r="L6" s="49">
        <v>6</v>
      </c>
      <c r="M6" s="49">
        <v>8</v>
      </c>
      <c r="N6" s="49">
        <v>0</v>
      </c>
      <c r="O6" s="49">
        <v>4</v>
      </c>
      <c r="P6" s="49">
        <v>0</v>
      </c>
      <c r="Q6" s="49">
        <v>0</v>
      </c>
      <c r="R6" s="49">
        <v>0.5</v>
      </c>
      <c r="S6" s="49">
        <v>19.600000000000001</v>
      </c>
      <c r="T6" s="49">
        <v>9.6</v>
      </c>
      <c r="U6" s="49">
        <v>10</v>
      </c>
      <c r="V6" s="49">
        <v>29.6</v>
      </c>
      <c r="W6" s="49">
        <v>9.6</v>
      </c>
      <c r="X6" s="49">
        <v>10</v>
      </c>
      <c r="Y6" s="49">
        <v>10</v>
      </c>
      <c r="AA6" s="2">
        <f>AVERAGE(AB6:AC6)</f>
        <v>0.98</v>
      </c>
      <c r="AB6" s="2">
        <f>ABS(T6/10)</f>
        <v>0.96</v>
      </c>
      <c r="AC6" s="2">
        <f>ABS(U6/10)</f>
        <v>1</v>
      </c>
      <c r="AD6" s="2">
        <f>AVERAGE(AE6:AG6)</f>
        <v>0.98666666666666669</v>
      </c>
      <c r="AE6" s="2">
        <f>ABS(W6/10)</f>
        <v>0.96</v>
      </c>
      <c r="AF6" s="2">
        <f>ABS(X6/10)</f>
        <v>1</v>
      </c>
      <c r="AG6" s="2">
        <f>ABS(Y6/10)</f>
        <v>1</v>
      </c>
    </row>
    <row r="7" spans="1:33" s="2" customFormat="1" ht="62.4" x14ac:dyDescent="0.3">
      <c r="A7" s="3">
        <v>2</v>
      </c>
      <c r="B7" s="3" t="s">
        <v>521</v>
      </c>
      <c r="C7" s="3" t="s">
        <v>520</v>
      </c>
      <c r="D7" s="3">
        <v>3823029770</v>
      </c>
      <c r="E7" s="49">
        <v>87.5</v>
      </c>
      <c r="F7" s="49">
        <v>21.3</v>
      </c>
      <c r="G7" s="49">
        <v>6.3</v>
      </c>
      <c r="H7" s="49">
        <v>7</v>
      </c>
      <c r="I7" s="49">
        <v>3</v>
      </c>
      <c r="J7" s="49">
        <v>5</v>
      </c>
      <c r="K7" s="49">
        <v>17.5</v>
      </c>
      <c r="L7" s="49">
        <v>6</v>
      </c>
      <c r="M7" s="49">
        <v>9</v>
      </c>
      <c r="N7" s="49">
        <v>0</v>
      </c>
      <c r="O7" s="49">
        <v>0</v>
      </c>
      <c r="P7" s="49">
        <v>0</v>
      </c>
      <c r="Q7" s="49">
        <v>0</v>
      </c>
      <c r="R7" s="49">
        <v>2.5</v>
      </c>
      <c r="S7" s="49">
        <v>19.600000000000001</v>
      </c>
      <c r="T7" s="49">
        <v>9.9</v>
      </c>
      <c r="U7" s="49">
        <v>9.6999999999999993</v>
      </c>
      <c r="V7" s="49">
        <v>29.1</v>
      </c>
      <c r="W7" s="49">
        <v>9.4</v>
      </c>
      <c r="X7" s="49">
        <v>9.9</v>
      </c>
      <c r="Y7" s="49">
        <v>9.9</v>
      </c>
      <c r="AA7" s="2">
        <f t="shared" ref="AA7:AA70" si="0">AVERAGE(AB7:AC7)</f>
        <v>0.98</v>
      </c>
      <c r="AB7" s="2">
        <f t="shared" ref="AB7:AB70" si="1">ABS(T7/10)</f>
        <v>0.99</v>
      </c>
      <c r="AC7" s="2">
        <f t="shared" ref="AC7:AC70" si="2">ABS(U7/10)</f>
        <v>0.97</v>
      </c>
      <c r="AD7" s="2">
        <f t="shared" ref="AD7:AD70" si="3">AVERAGE(AE7:AG7)</f>
        <v>0.97333333333333327</v>
      </c>
      <c r="AE7" s="2">
        <f t="shared" ref="AE7:AE70" si="4">ABS(W7/10)</f>
        <v>0.94000000000000006</v>
      </c>
      <c r="AF7" s="2">
        <f t="shared" ref="AF7:AF70" si="5">ABS(X7/10)</f>
        <v>0.99</v>
      </c>
      <c r="AG7" s="2">
        <f t="shared" ref="AG7:AG70" si="6">ABS(Y7/10)</f>
        <v>0.99</v>
      </c>
    </row>
    <row r="8" spans="1:33" s="15" customFormat="1" ht="78" x14ac:dyDescent="0.3">
      <c r="A8" s="3">
        <v>3</v>
      </c>
      <c r="B8" s="18" t="s">
        <v>519</v>
      </c>
      <c r="C8" s="18" t="s">
        <v>518</v>
      </c>
      <c r="D8" s="18" t="s">
        <v>517</v>
      </c>
      <c r="E8" s="50">
        <v>66.580505050505053</v>
      </c>
      <c r="F8" s="50">
        <v>14.225</v>
      </c>
      <c r="G8" s="50">
        <v>3.7250000000000001</v>
      </c>
      <c r="H8" s="50">
        <v>5</v>
      </c>
      <c r="I8" s="50">
        <v>5.5</v>
      </c>
      <c r="J8" s="50">
        <v>0</v>
      </c>
      <c r="K8" s="50">
        <v>17.3</v>
      </c>
      <c r="L8" s="50">
        <v>2.5</v>
      </c>
      <c r="M8" s="50">
        <v>7</v>
      </c>
      <c r="N8" s="50">
        <v>1</v>
      </c>
      <c r="O8" s="50">
        <v>0</v>
      </c>
      <c r="P8" s="50">
        <v>2.8</v>
      </c>
      <c r="Q8" s="50">
        <v>1</v>
      </c>
      <c r="R8" s="50">
        <v>3</v>
      </c>
      <c r="S8" s="50">
        <v>15.95959595959596</v>
      </c>
      <c r="T8" s="50">
        <v>8.2828282828282838</v>
      </c>
      <c r="U8" s="50">
        <v>7.6767676767676765</v>
      </c>
      <c r="V8" s="50">
        <v>19.09090909090909</v>
      </c>
      <c r="W8" s="50">
        <v>4.2424242424242422</v>
      </c>
      <c r="X8" s="50">
        <v>7.4747474747474749</v>
      </c>
      <c r="Y8" s="50">
        <v>7.3737373737373737</v>
      </c>
      <c r="AA8" s="2">
        <f t="shared" si="0"/>
        <v>0.79797979797979801</v>
      </c>
      <c r="AB8" s="2">
        <f t="shared" si="1"/>
        <v>0.8282828282828284</v>
      </c>
      <c r="AC8" s="2">
        <f t="shared" si="2"/>
        <v>0.76767676767676762</v>
      </c>
      <c r="AD8" s="2">
        <f t="shared" si="3"/>
        <v>0.63636363636363635</v>
      </c>
      <c r="AE8" s="2">
        <f t="shared" si="4"/>
        <v>0.4242424242424242</v>
      </c>
      <c r="AF8" s="2">
        <f t="shared" si="5"/>
        <v>0.74747474747474751</v>
      </c>
      <c r="AG8" s="2">
        <f t="shared" si="6"/>
        <v>0.73737373737373735</v>
      </c>
    </row>
    <row r="9" spans="1:33" s="15" customFormat="1" ht="78" x14ac:dyDescent="0.3">
      <c r="A9" s="3">
        <v>4</v>
      </c>
      <c r="B9" s="18" t="s">
        <v>516</v>
      </c>
      <c r="C9" s="18" t="s">
        <v>515</v>
      </c>
      <c r="D9" s="18" t="s">
        <v>514</v>
      </c>
      <c r="E9" s="50">
        <v>65.3</v>
      </c>
      <c r="F9" s="50">
        <v>14.75</v>
      </c>
      <c r="G9" s="50">
        <v>4.25</v>
      </c>
      <c r="H9" s="50">
        <v>9</v>
      </c>
      <c r="I9" s="50">
        <v>1.5</v>
      </c>
      <c r="J9" s="50">
        <v>0</v>
      </c>
      <c r="K9" s="50">
        <v>11.8</v>
      </c>
      <c r="L9" s="50">
        <v>1.5</v>
      </c>
      <c r="M9" s="50">
        <v>3</v>
      </c>
      <c r="N9" s="50">
        <v>2.5</v>
      </c>
      <c r="O9" s="50">
        <v>0</v>
      </c>
      <c r="P9" s="50">
        <v>3.3</v>
      </c>
      <c r="Q9" s="50">
        <v>0</v>
      </c>
      <c r="R9" s="50">
        <v>1.5</v>
      </c>
      <c r="S9" s="50">
        <v>17</v>
      </c>
      <c r="T9" s="50">
        <v>9</v>
      </c>
      <c r="U9" s="50">
        <v>8</v>
      </c>
      <c r="V9" s="50">
        <v>22</v>
      </c>
      <c r="W9" s="50">
        <v>6.5</v>
      </c>
      <c r="X9" s="50">
        <v>7.5</v>
      </c>
      <c r="Y9" s="50">
        <v>8</v>
      </c>
      <c r="AA9" s="2">
        <f t="shared" si="0"/>
        <v>0.85000000000000009</v>
      </c>
      <c r="AB9" s="2">
        <f t="shared" si="1"/>
        <v>0.9</v>
      </c>
      <c r="AC9" s="2">
        <f t="shared" si="2"/>
        <v>0.8</v>
      </c>
      <c r="AD9" s="2">
        <f t="shared" si="3"/>
        <v>0.73333333333333339</v>
      </c>
      <c r="AE9" s="2">
        <f t="shared" si="4"/>
        <v>0.65</v>
      </c>
      <c r="AF9" s="2">
        <f t="shared" si="5"/>
        <v>0.75</v>
      </c>
      <c r="AG9" s="2">
        <f t="shared" si="6"/>
        <v>0.8</v>
      </c>
    </row>
    <row r="10" spans="1:33" s="15" customFormat="1" ht="78" x14ac:dyDescent="0.3">
      <c r="A10" s="3">
        <v>5</v>
      </c>
      <c r="B10" s="18" t="s">
        <v>513</v>
      </c>
      <c r="C10" s="18" t="s">
        <v>512</v>
      </c>
      <c r="D10" s="18" t="s">
        <v>511</v>
      </c>
      <c r="E10" s="50">
        <v>66.202727272727287</v>
      </c>
      <c r="F10" s="50">
        <v>4.625</v>
      </c>
      <c r="G10" s="50">
        <v>3.125</v>
      </c>
      <c r="H10" s="50">
        <v>0</v>
      </c>
      <c r="I10" s="50">
        <v>1.5</v>
      </c>
      <c r="J10" s="50">
        <v>0</v>
      </c>
      <c r="K10" s="50">
        <v>14.3</v>
      </c>
      <c r="L10" s="50">
        <v>2.5</v>
      </c>
      <c r="M10" s="50">
        <v>3.5</v>
      </c>
      <c r="N10" s="50">
        <v>3</v>
      </c>
      <c r="O10" s="50">
        <v>0</v>
      </c>
      <c r="P10" s="50">
        <v>0.8</v>
      </c>
      <c r="Q10" s="50">
        <v>0</v>
      </c>
      <c r="R10" s="50">
        <v>4.5</v>
      </c>
      <c r="S10" s="50">
        <v>18.90909090909091</v>
      </c>
      <c r="T10" s="50">
        <v>9.6363636363636367</v>
      </c>
      <c r="U10" s="50">
        <v>9.2727272727272734</v>
      </c>
      <c r="V10" s="50">
        <v>28.363636363636367</v>
      </c>
      <c r="W10" s="50">
        <v>8.7272727272727266</v>
      </c>
      <c r="X10" s="50">
        <v>9.8181818181818183</v>
      </c>
      <c r="Y10" s="50">
        <v>9.8181818181818183</v>
      </c>
      <c r="AA10" s="2">
        <f t="shared" si="0"/>
        <v>0.94545454545454555</v>
      </c>
      <c r="AB10" s="2">
        <f t="shared" si="1"/>
        <v>0.96363636363636362</v>
      </c>
      <c r="AC10" s="2">
        <f t="shared" si="2"/>
        <v>0.92727272727272736</v>
      </c>
      <c r="AD10" s="2">
        <f t="shared" si="3"/>
        <v>0.94545454545454544</v>
      </c>
      <c r="AE10" s="2">
        <f t="shared" si="4"/>
        <v>0.87272727272727268</v>
      </c>
      <c r="AF10" s="2">
        <f t="shared" si="5"/>
        <v>0.98181818181818181</v>
      </c>
      <c r="AG10" s="2">
        <f t="shared" si="6"/>
        <v>0.98181818181818181</v>
      </c>
    </row>
    <row r="11" spans="1:33" s="2" customFormat="1" ht="62.4" x14ac:dyDescent="0.3">
      <c r="A11" s="3">
        <v>6</v>
      </c>
      <c r="B11" s="3" t="s">
        <v>510</v>
      </c>
      <c r="C11" s="3" t="s">
        <v>509</v>
      </c>
      <c r="D11" s="3">
        <v>3823020199</v>
      </c>
      <c r="E11" s="49">
        <v>71.3</v>
      </c>
      <c r="F11" s="49">
        <v>17.649999999999999</v>
      </c>
      <c r="G11" s="49">
        <v>1.65</v>
      </c>
      <c r="H11" s="49">
        <v>8</v>
      </c>
      <c r="I11" s="49">
        <v>3</v>
      </c>
      <c r="J11" s="49">
        <v>5</v>
      </c>
      <c r="K11" s="49">
        <v>12.5</v>
      </c>
      <c r="L11" s="49">
        <v>4</v>
      </c>
      <c r="M11" s="49">
        <v>6</v>
      </c>
      <c r="N11" s="49">
        <v>0</v>
      </c>
      <c r="O11" s="49">
        <v>2</v>
      </c>
      <c r="P11" s="49">
        <v>0</v>
      </c>
      <c r="Q11" s="49">
        <v>0</v>
      </c>
      <c r="R11" s="49">
        <v>0.5</v>
      </c>
      <c r="S11" s="49">
        <v>17.8</v>
      </c>
      <c r="T11" s="49">
        <v>8.9</v>
      </c>
      <c r="U11" s="49">
        <v>8.9</v>
      </c>
      <c r="V11" s="49">
        <v>23.3</v>
      </c>
      <c r="W11" s="49">
        <v>4.4000000000000004</v>
      </c>
      <c r="X11" s="49">
        <v>10</v>
      </c>
      <c r="Y11" s="49">
        <v>8.9</v>
      </c>
      <c r="AA11" s="2">
        <f t="shared" si="0"/>
        <v>0.89</v>
      </c>
      <c r="AB11" s="2">
        <f t="shared" si="1"/>
        <v>0.89</v>
      </c>
      <c r="AC11" s="2">
        <f t="shared" si="2"/>
        <v>0.89</v>
      </c>
      <c r="AD11" s="2">
        <f t="shared" si="3"/>
        <v>0.77666666666666673</v>
      </c>
      <c r="AE11" s="2">
        <f t="shared" si="4"/>
        <v>0.44000000000000006</v>
      </c>
      <c r="AF11" s="2">
        <f t="shared" si="5"/>
        <v>1</v>
      </c>
      <c r="AG11" s="2">
        <f t="shared" si="6"/>
        <v>0.89</v>
      </c>
    </row>
    <row r="12" spans="1:33" s="2" customFormat="1" ht="62.4" x14ac:dyDescent="0.3">
      <c r="A12" s="3">
        <v>7</v>
      </c>
      <c r="B12" s="3" t="s">
        <v>508</v>
      </c>
      <c r="C12" s="3" t="s">
        <v>507</v>
      </c>
      <c r="D12" s="3">
        <v>3823029593</v>
      </c>
      <c r="E12" s="49">
        <f>F12+K12+T12+U12+W12+X12+Y12</f>
        <v>51.9</v>
      </c>
      <c r="F12" s="49">
        <v>1.9</v>
      </c>
      <c r="G12" s="49">
        <v>1.9</v>
      </c>
      <c r="H12" s="49">
        <v>0</v>
      </c>
      <c r="I12" s="49">
        <v>0</v>
      </c>
      <c r="J12" s="49">
        <v>0</v>
      </c>
      <c r="K12" s="49">
        <v>12</v>
      </c>
      <c r="L12" s="49">
        <v>3</v>
      </c>
      <c r="M12" s="49">
        <v>3</v>
      </c>
      <c r="N12" s="49">
        <v>0</v>
      </c>
      <c r="O12" s="49">
        <v>0</v>
      </c>
      <c r="P12" s="49">
        <v>0</v>
      </c>
      <c r="Q12" s="49">
        <v>0</v>
      </c>
      <c r="R12" s="49">
        <v>6</v>
      </c>
      <c r="S12" s="49">
        <v>18</v>
      </c>
      <c r="T12" s="49">
        <v>8</v>
      </c>
      <c r="U12" s="49">
        <v>10</v>
      </c>
      <c r="V12" s="49">
        <v>20</v>
      </c>
      <c r="W12" s="49">
        <v>6</v>
      </c>
      <c r="X12" s="49">
        <v>6</v>
      </c>
      <c r="Y12" s="49">
        <v>8</v>
      </c>
      <c r="AA12" s="2">
        <f t="shared" si="0"/>
        <v>0.9</v>
      </c>
      <c r="AB12" s="2">
        <f t="shared" si="1"/>
        <v>0.8</v>
      </c>
      <c r="AC12" s="2">
        <f t="shared" si="2"/>
        <v>1</v>
      </c>
      <c r="AD12" s="2">
        <f t="shared" si="3"/>
        <v>0.66666666666666663</v>
      </c>
      <c r="AE12" s="2">
        <f t="shared" si="4"/>
        <v>0.6</v>
      </c>
      <c r="AF12" s="2">
        <f t="shared" si="5"/>
        <v>0.6</v>
      </c>
      <c r="AG12" s="2">
        <f t="shared" si="6"/>
        <v>0.8</v>
      </c>
    </row>
    <row r="13" spans="1:33" s="2" customFormat="1" ht="62.4" x14ac:dyDescent="0.3">
      <c r="A13" s="3">
        <v>8</v>
      </c>
      <c r="B13" s="3" t="s">
        <v>506</v>
      </c>
      <c r="C13" s="3" t="s">
        <v>504</v>
      </c>
      <c r="D13" s="3">
        <v>3823029650</v>
      </c>
      <c r="E13" s="49">
        <v>80.8</v>
      </c>
      <c r="F13" s="49">
        <v>16.3</v>
      </c>
      <c r="G13" s="49">
        <v>3.3</v>
      </c>
      <c r="H13" s="49">
        <v>5</v>
      </c>
      <c r="I13" s="49">
        <v>3</v>
      </c>
      <c r="J13" s="49">
        <v>5</v>
      </c>
      <c r="K13" s="49">
        <v>15.5</v>
      </c>
      <c r="L13" s="49">
        <v>7</v>
      </c>
      <c r="M13" s="49">
        <v>7</v>
      </c>
      <c r="N13" s="49">
        <v>0</v>
      </c>
      <c r="O13" s="49">
        <v>0</v>
      </c>
      <c r="P13" s="49">
        <v>0</v>
      </c>
      <c r="Q13" s="49">
        <v>0</v>
      </c>
      <c r="R13" s="49">
        <v>1.5</v>
      </c>
      <c r="S13" s="49">
        <v>19.600000000000001</v>
      </c>
      <c r="T13" s="49">
        <v>9.8000000000000007</v>
      </c>
      <c r="U13" s="49">
        <v>9.8000000000000007</v>
      </c>
      <c r="V13" s="49">
        <v>29.4</v>
      </c>
      <c r="W13" s="49">
        <v>9.4</v>
      </c>
      <c r="X13" s="49">
        <v>10</v>
      </c>
      <c r="Y13" s="49">
        <v>10</v>
      </c>
      <c r="AA13" s="2">
        <f t="shared" si="0"/>
        <v>0.98000000000000009</v>
      </c>
      <c r="AB13" s="2">
        <f t="shared" si="1"/>
        <v>0.98000000000000009</v>
      </c>
      <c r="AC13" s="2">
        <f t="shared" si="2"/>
        <v>0.98000000000000009</v>
      </c>
      <c r="AD13" s="2">
        <f t="shared" si="3"/>
        <v>0.98</v>
      </c>
      <c r="AE13" s="2">
        <f t="shared" si="4"/>
        <v>0.94000000000000006</v>
      </c>
      <c r="AF13" s="2">
        <f t="shared" si="5"/>
        <v>1</v>
      </c>
      <c r="AG13" s="2">
        <f t="shared" si="6"/>
        <v>1</v>
      </c>
    </row>
    <row r="14" spans="1:33" s="2" customFormat="1" ht="62.4" x14ac:dyDescent="0.3">
      <c r="A14" s="3">
        <v>9</v>
      </c>
      <c r="B14" s="3" t="s">
        <v>505</v>
      </c>
      <c r="C14" s="3" t="s">
        <v>504</v>
      </c>
      <c r="D14" s="3">
        <v>3823029635</v>
      </c>
      <c r="E14" s="49">
        <v>81.400000000000006</v>
      </c>
      <c r="F14" s="49">
        <v>21.4</v>
      </c>
      <c r="G14" s="49">
        <v>6.4</v>
      </c>
      <c r="H14" s="49">
        <v>7</v>
      </c>
      <c r="I14" s="49">
        <v>3</v>
      </c>
      <c r="J14" s="49">
        <v>5</v>
      </c>
      <c r="K14" s="49">
        <v>18</v>
      </c>
      <c r="L14" s="49">
        <v>6</v>
      </c>
      <c r="M14" s="49">
        <v>6</v>
      </c>
      <c r="N14" s="49">
        <v>2</v>
      </c>
      <c r="O14" s="49">
        <v>0</v>
      </c>
      <c r="P14" s="49">
        <v>0</v>
      </c>
      <c r="Q14" s="49">
        <v>2</v>
      </c>
      <c r="R14" s="49">
        <v>2</v>
      </c>
      <c r="S14" s="49">
        <v>19.5</v>
      </c>
      <c r="T14" s="49">
        <v>9.5</v>
      </c>
      <c r="U14" s="49">
        <v>10</v>
      </c>
      <c r="V14" s="49">
        <v>22.5</v>
      </c>
      <c r="W14" s="49">
        <v>5.8</v>
      </c>
      <c r="X14" s="49">
        <v>8.5</v>
      </c>
      <c r="Y14" s="49">
        <v>8.1999999999999993</v>
      </c>
      <c r="AA14" s="2">
        <f t="shared" si="0"/>
        <v>0.97499999999999998</v>
      </c>
      <c r="AB14" s="2">
        <f t="shared" si="1"/>
        <v>0.95</v>
      </c>
      <c r="AC14" s="2">
        <f t="shared" si="2"/>
        <v>1</v>
      </c>
      <c r="AD14" s="2">
        <f t="shared" si="3"/>
        <v>0.75</v>
      </c>
      <c r="AE14" s="2">
        <f t="shared" si="4"/>
        <v>0.57999999999999996</v>
      </c>
      <c r="AF14" s="2">
        <f t="shared" si="5"/>
        <v>0.85</v>
      </c>
      <c r="AG14" s="2">
        <f t="shared" si="6"/>
        <v>0.82</v>
      </c>
    </row>
    <row r="15" spans="1:33" s="2" customFormat="1" ht="62.4" x14ac:dyDescent="0.3">
      <c r="A15" s="3">
        <v>10</v>
      </c>
      <c r="B15" s="3" t="s">
        <v>502</v>
      </c>
      <c r="C15" s="3" t="s">
        <v>503</v>
      </c>
      <c r="D15" s="3">
        <v>3823029794</v>
      </c>
      <c r="E15" s="49">
        <v>52.3</v>
      </c>
      <c r="F15" s="49">
        <v>1.05</v>
      </c>
      <c r="G15" s="49">
        <v>1.05</v>
      </c>
      <c r="H15" s="49">
        <v>0</v>
      </c>
      <c r="I15" s="49">
        <v>0</v>
      </c>
      <c r="J15" s="49">
        <v>0</v>
      </c>
      <c r="K15" s="49">
        <v>2</v>
      </c>
      <c r="L15" s="49">
        <v>0</v>
      </c>
      <c r="M15" s="49">
        <v>2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20</v>
      </c>
      <c r="T15" s="49">
        <v>10</v>
      </c>
      <c r="U15" s="49">
        <v>10</v>
      </c>
      <c r="V15" s="49">
        <v>29.2</v>
      </c>
      <c r="W15" s="49">
        <v>9.6</v>
      </c>
      <c r="X15" s="49">
        <v>9.6</v>
      </c>
      <c r="Y15" s="49">
        <v>10</v>
      </c>
      <c r="AA15" s="2">
        <f t="shared" si="0"/>
        <v>1</v>
      </c>
      <c r="AB15" s="2">
        <f t="shared" si="1"/>
        <v>1</v>
      </c>
      <c r="AC15" s="2">
        <f t="shared" si="2"/>
        <v>1</v>
      </c>
      <c r="AD15" s="2">
        <f t="shared" si="3"/>
        <v>0.97333333333333327</v>
      </c>
      <c r="AE15" s="2">
        <f t="shared" si="4"/>
        <v>0.96</v>
      </c>
      <c r="AF15" s="2">
        <f t="shared" si="5"/>
        <v>0.96</v>
      </c>
      <c r="AG15" s="2">
        <f t="shared" si="6"/>
        <v>1</v>
      </c>
    </row>
    <row r="16" spans="1:33" s="2" customFormat="1" ht="62.4" x14ac:dyDescent="0.3">
      <c r="A16" s="3">
        <v>11</v>
      </c>
      <c r="B16" s="3" t="s">
        <v>502</v>
      </c>
      <c r="C16" s="3" t="s">
        <v>501</v>
      </c>
      <c r="D16" s="3">
        <v>3823029787</v>
      </c>
      <c r="E16" s="49">
        <v>81.7</v>
      </c>
      <c r="F16" s="49">
        <v>19.05</v>
      </c>
      <c r="G16" s="49">
        <v>4.05</v>
      </c>
      <c r="H16" s="49">
        <v>5</v>
      </c>
      <c r="I16" s="49">
        <v>5</v>
      </c>
      <c r="J16" s="49">
        <v>5</v>
      </c>
      <c r="K16" s="49">
        <v>16</v>
      </c>
      <c r="L16" s="49">
        <v>7</v>
      </c>
      <c r="M16" s="49">
        <v>9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20</v>
      </c>
      <c r="T16" s="49">
        <v>10</v>
      </c>
      <c r="U16" s="49">
        <v>10</v>
      </c>
      <c r="V16" s="49">
        <v>26.7</v>
      </c>
      <c r="W16" s="49">
        <v>6.7</v>
      </c>
      <c r="X16" s="49">
        <v>10</v>
      </c>
      <c r="Y16" s="49">
        <v>10</v>
      </c>
      <c r="AA16" s="2">
        <f t="shared" si="0"/>
        <v>1</v>
      </c>
      <c r="AB16" s="2">
        <f t="shared" si="1"/>
        <v>1</v>
      </c>
      <c r="AC16" s="2">
        <f t="shared" si="2"/>
        <v>1</v>
      </c>
      <c r="AD16" s="2">
        <f t="shared" si="3"/>
        <v>0.89</v>
      </c>
      <c r="AE16" s="2">
        <f t="shared" si="4"/>
        <v>0.67</v>
      </c>
      <c r="AF16" s="2">
        <f t="shared" si="5"/>
        <v>1</v>
      </c>
      <c r="AG16" s="2">
        <f t="shared" si="6"/>
        <v>1</v>
      </c>
    </row>
    <row r="17" spans="1:33" s="2" customFormat="1" ht="62.4" x14ac:dyDescent="0.3">
      <c r="A17" s="3">
        <v>12</v>
      </c>
      <c r="B17" s="3" t="s">
        <v>500</v>
      </c>
      <c r="C17" s="3" t="s">
        <v>499</v>
      </c>
      <c r="D17" s="3">
        <v>3823029667</v>
      </c>
      <c r="E17" s="49">
        <v>68.8</v>
      </c>
      <c r="F17" s="49">
        <v>24.3</v>
      </c>
      <c r="G17" s="49">
        <v>7.3</v>
      </c>
      <c r="H17" s="49">
        <v>9</v>
      </c>
      <c r="I17" s="49">
        <v>3</v>
      </c>
      <c r="J17" s="49">
        <v>5</v>
      </c>
      <c r="K17" s="49">
        <v>14.5</v>
      </c>
      <c r="L17" s="49">
        <v>5</v>
      </c>
      <c r="M17" s="49">
        <v>7</v>
      </c>
      <c r="N17" s="49">
        <v>0</v>
      </c>
      <c r="O17" s="49">
        <v>2</v>
      </c>
      <c r="P17" s="49">
        <v>0</v>
      </c>
      <c r="Q17" s="49">
        <v>0</v>
      </c>
      <c r="R17" s="49">
        <v>0.5</v>
      </c>
      <c r="S17" s="49">
        <v>15</v>
      </c>
      <c r="T17" s="49">
        <v>10</v>
      </c>
      <c r="U17" s="49">
        <v>5</v>
      </c>
      <c r="V17" s="49">
        <v>15</v>
      </c>
      <c r="W17" s="49">
        <v>5</v>
      </c>
      <c r="X17" s="49">
        <v>5</v>
      </c>
      <c r="Y17" s="49">
        <v>5</v>
      </c>
      <c r="AA17" s="2">
        <f t="shared" si="0"/>
        <v>0.75</v>
      </c>
      <c r="AB17" s="2">
        <f t="shared" si="1"/>
        <v>1</v>
      </c>
      <c r="AC17" s="2">
        <f t="shared" si="2"/>
        <v>0.5</v>
      </c>
      <c r="AD17" s="2">
        <f t="shared" si="3"/>
        <v>0.5</v>
      </c>
      <c r="AE17" s="2">
        <f t="shared" si="4"/>
        <v>0.5</v>
      </c>
      <c r="AF17" s="2">
        <f t="shared" si="5"/>
        <v>0.5</v>
      </c>
      <c r="AG17" s="2">
        <f t="shared" si="6"/>
        <v>0.5</v>
      </c>
    </row>
    <row r="18" spans="1:33" s="2" customFormat="1" ht="78" x14ac:dyDescent="0.3">
      <c r="A18" s="3">
        <v>13</v>
      </c>
      <c r="B18" s="3" t="s">
        <v>498</v>
      </c>
      <c r="C18" s="3" t="s">
        <v>497</v>
      </c>
      <c r="D18" s="3">
        <v>3823029699</v>
      </c>
      <c r="E18" s="49">
        <v>102.1</v>
      </c>
      <c r="F18" s="49">
        <v>25.6</v>
      </c>
      <c r="G18" s="49">
        <v>6.6</v>
      </c>
      <c r="H18" s="49">
        <v>9</v>
      </c>
      <c r="I18" s="49">
        <v>5</v>
      </c>
      <c r="J18" s="49">
        <v>5</v>
      </c>
      <c r="K18" s="49">
        <v>34</v>
      </c>
      <c r="L18" s="49">
        <v>7</v>
      </c>
      <c r="M18" s="49">
        <v>9</v>
      </c>
      <c r="N18" s="49">
        <v>4</v>
      </c>
      <c r="O18" s="49">
        <v>4</v>
      </c>
      <c r="P18" s="49">
        <v>5</v>
      </c>
      <c r="Q18" s="49">
        <v>2</v>
      </c>
      <c r="R18" s="49">
        <v>3</v>
      </c>
      <c r="S18" s="49">
        <v>15</v>
      </c>
      <c r="T18" s="49">
        <v>7.5</v>
      </c>
      <c r="U18" s="49">
        <v>7.5</v>
      </c>
      <c r="V18" s="49">
        <v>27.5</v>
      </c>
      <c r="W18" s="49">
        <v>7.5</v>
      </c>
      <c r="X18" s="49">
        <v>10</v>
      </c>
      <c r="Y18" s="49">
        <v>10</v>
      </c>
      <c r="AA18" s="2">
        <f t="shared" si="0"/>
        <v>0.75</v>
      </c>
      <c r="AB18" s="2">
        <f t="shared" si="1"/>
        <v>0.75</v>
      </c>
      <c r="AC18" s="2">
        <f t="shared" si="2"/>
        <v>0.75</v>
      </c>
      <c r="AD18" s="2">
        <f t="shared" si="3"/>
        <v>0.91666666666666663</v>
      </c>
      <c r="AE18" s="2">
        <f t="shared" si="4"/>
        <v>0.75</v>
      </c>
      <c r="AF18" s="2">
        <f t="shared" si="5"/>
        <v>1</v>
      </c>
      <c r="AG18" s="2">
        <f t="shared" si="6"/>
        <v>1</v>
      </c>
    </row>
    <row r="19" spans="1:33" s="2" customFormat="1" ht="62.4" x14ac:dyDescent="0.3">
      <c r="A19" s="3">
        <v>14</v>
      </c>
      <c r="B19" s="3" t="s">
        <v>496</v>
      </c>
      <c r="C19" s="3" t="s">
        <v>495</v>
      </c>
      <c r="D19" s="3">
        <v>3823029642</v>
      </c>
      <c r="E19" s="49">
        <v>79.5</v>
      </c>
      <c r="F19" s="49">
        <v>23.4</v>
      </c>
      <c r="G19" s="49">
        <v>4.4000000000000004</v>
      </c>
      <c r="H19" s="49">
        <v>9</v>
      </c>
      <c r="I19" s="49">
        <v>5</v>
      </c>
      <c r="J19" s="49">
        <v>5</v>
      </c>
      <c r="K19" s="49">
        <v>13</v>
      </c>
      <c r="L19" s="49">
        <v>5</v>
      </c>
      <c r="M19" s="49">
        <v>7</v>
      </c>
      <c r="N19" s="49">
        <v>0</v>
      </c>
      <c r="O19" s="49">
        <v>0</v>
      </c>
      <c r="P19" s="49">
        <v>0</v>
      </c>
      <c r="Q19" s="49">
        <v>0</v>
      </c>
      <c r="R19" s="49">
        <v>1</v>
      </c>
      <c r="S19" s="49">
        <v>18.399999999999999</v>
      </c>
      <c r="T19" s="49">
        <v>8.9</v>
      </c>
      <c r="U19" s="49">
        <v>9.5</v>
      </c>
      <c r="V19" s="49">
        <v>24.7</v>
      </c>
      <c r="W19" s="49">
        <v>7.4</v>
      </c>
      <c r="X19" s="49">
        <v>8.9</v>
      </c>
      <c r="Y19" s="49">
        <v>8.4</v>
      </c>
      <c r="AA19" s="2">
        <f t="shared" si="0"/>
        <v>0.91999999999999993</v>
      </c>
      <c r="AB19" s="2">
        <f t="shared" si="1"/>
        <v>0.89</v>
      </c>
      <c r="AC19" s="2">
        <f t="shared" si="2"/>
        <v>0.95</v>
      </c>
      <c r="AD19" s="2">
        <f t="shared" si="3"/>
        <v>0.82333333333333325</v>
      </c>
      <c r="AE19" s="2">
        <f t="shared" si="4"/>
        <v>0.74</v>
      </c>
      <c r="AF19" s="2">
        <f t="shared" si="5"/>
        <v>0.89</v>
      </c>
      <c r="AG19" s="2">
        <f t="shared" si="6"/>
        <v>0.84000000000000008</v>
      </c>
    </row>
    <row r="20" spans="1:33" s="2" customFormat="1" ht="62.4" x14ac:dyDescent="0.3">
      <c r="A20" s="3">
        <v>15</v>
      </c>
      <c r="B20" s="3" t="s">
        <v>494</v>
      </c>
      <c r="C20" s="3" t="s">
        <v>493</v>
      </c>
      <c r="D20" s="3">
        <v>3823033832</v>
      </c>
      <c r="E20" s="49">
        <v>74.099999999999994</v>
      </c>
      <c r="F20" s="49">
        <v>19.05</v>
      </c>
      <c r="G20" s="49">
        <v>2.0499999999999998</v>
      </c>
      <c r="H20" s="49">
        <v>7</v>
      </c>
      <c r="I20" s="49">
        <v>5</v>
      </c>
      <c r="J20" s="49">
        <v>5</v>
      </c>
      <c r="K20" s="49">
        <v>11</v>
      </c>
      <c r="L20" s="49">
        <v>5</v>
      </c>
      <c r="M20" s="49">
        <v>3</v>
      </c>
      <c r="N20" s="49">
        <v>0</v>
      </c>
      <c r="O20" s="49">
        <v>0</v>
      </c>
      <c r="P20" s="49">
        <v>2.5</v>
      </c>
      <c r="Q20" s="49">
        <v>0</v>
      </c>
      <c r="R20" s="49">
        <v>0.5</v>
      </c>
      <c r="S20" s="49">
        <v>17.399999999999999</v>
      </c>
      <c r="T20" s="49">
        <v>8.6999999999999993</v>
      </c>
      <c r="U20" s="49">
        <v>8.6999999999999993</v>
      </c>
      <c r="V20" s="49">
        <v>26.7</v>
      </c>
      <c r="W20" s="49">
        <v>9.3000000000000007</v>
      </c>
      <c r="X20" s="49">
        <v>8.6999999999999993</v>
      </c>
      <c r="Y20" s="49">
        <v>8.6999999999999993</v>
      </c>
      <c r="AA20" s="2">
        <f t="shared" si="0"/>
        <v>0.86999999999999988</v>
      </c>
      <c r="AB20" s="2">
        <f t="shared" si="1"/>
        <v>0.86999999999999988</v>
      </c>
      <c r="AC20" s="2">
        <f t="shared" si="2"/>
        <v>0.86999999999999988</v>
      </c>
      <c r="AD20" s="2">
        <f t="shared" si="3"/>
        <v>0.89</v>
      </c>
      <c r="AE20" s="2">
        <f t="shared" si="4"/>
        <v>0.93</v>
      </c>
      <c r="AF20" s="2">
        <f t="shared" si="5"/>
        <v>0.86999999999999988</v>
      </c>
      <c r="AG20" s="2">
        <f t="shared" si="6"/>
        <v>0.86999999999999988</v>
      </c>
    </row>
    <row r="21" spans="1:33" s="2" customFormat="1" ht="62.4" x14ac:dyDescent="0.3">
      <c r="A21" s="3">
        <v>16</v>
      </c>
      <c r="B21" s="3" t="s">
        <v>492</v>
      </c>
      <c r="C21" s="3" t="s">
        <v>491</v>
      </c>
      <c r="D21" s="3">
        <v>3823029730</v>
      </c>
      <c r="E21" s="49">
        <v>73.900000000000006</v>
      </c>
      <c r="F21" s="49">
        <v>16.05</v>
      </c>
      <c r="G21" s="49">
        <v>2.0499999999999998</v>
      </c>
      <c r="H21" s="49">
        <v>6</v>
      </c>
      <c r="I21" s="49">
        <v>3</v>
      </c>
      <c r="J21" s="49">
        <v>5</v>
      </c>
      <c r="K21" s="49">
        <v>14</v>
      </c>
      <c r="L21" s="49">
        <v>5</v>
      </c>
      <c r="M21" s="49">
        <v>7</v>
      </c>
      <c r="N21" s="49">
        <v>0</v>
      </c>
      <c r="O21" s="49">
        <v>0</v>
      </c>
      <c r="P21" s="49">
        <v>0</v>
      </c>
      <c r="Q21" s="49">
        <v>2</v>
      </c>
      <c r="R21" s="49">
        <v>0</v>
      </c>
      <c r="S21" s="49">
        <v>18.200000000000003</v>
      </c>
      <c r="T21" s="49">
        <v>9.4</v>
      </c>
      <c r="U21" s="49">
        <v>8.8000000000000007</v>
      </c>
      <c r="V21" s="49">
        <v>25.6</v>
      </c>
      <c r="W21" s="49">
        <v>7.5</v>
      </c>
      <c r="X21" s="49">
        <v>8.75</v>
      </c>
      <c r="Y21" s="49">
        <v>9.4</v>
      </c>
      <c r="AA21" s="2">
        <f t="shared" si="0"/>
        <v>0.91000000000000014</v>
      </c>
      <c r="AB21" s="2">
        <f t="shared" si="1"/>
        <v>0.94000000000000006</v>
      </c>
      <c r="AC21" s="2">
        <f t="shared" si="2"/>
        <v>0.88000000000000012</v>
      </c>
      <c r="AD21" s="2">
        <f t="shared" si="3"/>
        <v>0.85499999999999998</v>
      </c>
      <c r="AE21" s="2">
        <f t="shared" si="4"/>
        <v>0.75</v>
      </c>
      <c r="AF21" s="2">
        <f t="shared" si="5"/>
        <v>0.875</v>
      </c>
      <c r="AG21" s="2">
        <f t="shared" si="6"/>
        <v>0.94000000000000006</v>
      </c>
    </row>
    <row r="22" spans="1:33" s="2" customFormat="1" ht="62.4" x14ac:dyDescent="0.3">
      <c r="A22" s="3">
        <v>17</v>
      </c>
      <c r="B22" s="3" t="s">
        <v>490</v>
      </c>
      <c r="C22" s="3" t="s">
        <v>489</v>
      </c>
      <c r="D22" s="3">
        <v>3823029610</v>
      </c>
      <c r="E22" s="49">
        <v>103.1</v>
      </c>
      <c r="F22" s="49">
        <v>25.9</v>
      </c>
      <c r="G22" s="49">
        <v>5.9</v>
      </c>
      <c r="H22" s="49">
        <v>9</v>
      </c>
      <c r="I22" s="49">
        <v>6</v>
      </c>
      <c r="J22" s="49">
        <v>5</v>
      </c>
      <c r="K22" s="49">
        <v>28.5</v>
      </c>
      <c r="L22" s="49">
        <v>6</v>
      </c>
      <c r="M22" s="49">
        <v>8</v>
      </c>
      <c r="N22" s="49">
        <v>4</v>
      </c>
      <c r="O22" s="49">
        <v>6</v>
      </c>
      <c r="P22" s="49">
        <v>0</v>
      </c>
      <c r="Q22" s="49">
        <v>4</v>
      </c>
      <c r="R22" s="49">
        <v>0.5</v>
      </c>
      <c r="S22" s="49">
        <v>19.8</v>
      </c>
      <c r="T22" s="49">
        <v>9.9</v>
      </c>
      <c r="U22" s="49">
        <v>9.9</v>
      </c>
      <c r="V22" s="49">
        <v>28.9</v>
      </c>
      <c r="W22" s="49">
        <v>9.4</v>
      </c>
      <c r="X22" s="49">
        <v>9.8000000000000007</v>
      </c>
      <c r="Y22" s="49">
        <v>9.6999999999999993</v>
      </c>
      <c r="AA22" s="2">
        <f t="shared" si="0"/>
        <v>0.99</v>
      </c>
      <c r="AB22" s="2">
        <f t="shared" si="1"/>
        <v>0.99</v>
      </c>
      <c r="AC22" s="2">
        <f t="shared" si="2"/>
        <v>0.99</v>
      </c>
      <c r="AD22" s="2">
        <f t="shared" si="3"/>
        <v>0.96333333333333337</v>
      </c>
      <c r="AE22" s="2">
        <f t="shared" si="4"/>
        <v>0.94000000000000006</v>
      </c>
      <c r="AF22" s="2">
        <f t="shared" si="5"/>
        <v>0.98000000000000009</v>
      </c>
      <c r="AG22" s="2">
        <f t="shared" si="6"/>
        <v>0.97</v>
      </c>
    </row>
    <row r="23" spans="1:33" s="15" customFormat="1" ht="78" x14ac:dyDescent="0.3">
      <c r="A23" s="3">
        <v>18</v>
      </c>
      <c r="B23" s="18" t="s">
        <v>488</v>
      </c>
      <c r="C23" s="18" t="s">
        <v>487</v>
      </c>
      <c r="D23" s="18" t="s">
        <v>486</v>
      </c>
      <c r="E23" s="50">
        <v>88.312584269662921</v>
      </c>
      <c r="F23" s="50">
        <v>14.975</v>
      </c>
      <c r="G23" s="50">
        <v>5.4749999999999996</v>
      </c>
      <c r="H23" s="50">
        <v>7.5</v>
      </c>
      <c r="I23" s="50">
        <v>2</v>
      </c>
      <c r="J23" s="50">
        <v>0</v>
      </c>
      <c r="K23" s="50">
        <v>29.4</v>
      </c>
      <c r="L23" s="50">
        <v>5.5</v>
      </c>
      <c r="M23" s="50">
        <v>5.5</v>
      </c>
      <c r="N23" s="50">
        <v>2.5</v>
      </c>
      <c r="O23" s="50">
        <v>4.9000000000000004</v>
      </c>
      <c r="P23" s="50">
        <v>4.5</v>
      </c>
      <c r="Q23" s="50">
        <v>1</v>
      </c>
      <c r="R23" s="50">
        <v>5.5</v>
      </c>
      <c r="S23" s="50">
        <v>18.202247191011235</v>
      </c>
      <c r="T23" s="50">
        <v>8.8764044943820224</v>
      </c>
      <c r="U23" s="50">
        <v>9.3258426966292127</v>
      </c>
      <c r="V23" s="50">
        <v>25.730337078651687</v>
      </c>
      <c r="W23" s="50">
        <v>8.2022471910112351</v>
      </c>
      <c r="X23" s="50">
        <v>8.7640449438202257</v>
      </c>
      <c r="Y23" s="50">
        <v>8.7640449438202257</v>
      </c>
      <c r="AA23" s="2">
        <f t="shared" si="0"/>
        <v>0.9101123595505618</v>
      </c>
      <c r="AB23" s="2">
        <f t="shared" si="1"/>
        <v>0.88764044943820219</v>
      </c>
      <c r="AC23" s="2">
        <f t="shared" si="2"/>
        <v>0.93258426966292129</v>
      </c>
      <c r="AD23" s="2">
        <f t="shared" si="3"/>
        <v>0.85767790262172294</v>
      </c>
      <c r="AE23" s="2">
        <f t="shared" si="4"/>
        <v>0.82022471910112349</v>
      </c>
      <c r="AF23" s="2">
        <f t="shared" si="5"/>
        <v>0.87640449438202261</v>
      </c>
      <c r="AG23" s="2">
        <f t="shared" si="6"/>
        <v>0.87640449438202261</v>
      </c>
    </row>
    <row r="24" spans="1:33" s="15" customFormat="1" ht="109.2" x14ac:dyDescent="0.3">
      <c r="A24" s="3">
        <v>19</v>
      </c>
      <c r="B24" s="18" t="s">
        <v>485</v>
      </c>
      <c r="C24" s="18" t="s">
        <v>484</v>
      </c>
      <c r="D24" s="18" t="s">
        <v>483</v>
      </c>
      <c r="E24" s="50">
        <v>69.05</v>
      </c>
      <c r="F24" s="50">
        <v>10.15</v>
      </c>
      <c r="G24" s="50">
        <v>2.65</v>
      </c>
      <c r="H24" s="50">
        <v>6</v>
      </c>
      <c r="I24" s="50">
        <v>1.5</v>
      </c>
      <c r="J24" s="50">
        <v>0</v>
      </c>
      <c r="K24" s="50">
        <v>8.9</v>
      </c>
      <c r="L24" s="50">
        <v>2.5</v>
      </c>
      <c r="M24" s="50">
        <v>3.5</v>
      </c>
      <c r="N24" s="50">
        <v>1.5</v>
      </c>
      <c r="O24" s="50">
        <v>0</v>
      </c>
      <c r="P24" s="50">
        <v>0.4</v>
      </c>
      <c r="Q24" s="50">
        <v>0</v>
      </c>
      <c r="R24" s="50">
        <v>1</v>
      </c>
      <c r="S24" s="50">
        <v>20</v>
      </c>
      <c r="T24" s="50">
        <v>10</v>
      </c>
      <c r="U24" s="50">
        <v>10</v>
      </c>
      <c r="V24" s="50">
        <v>30</v>
      </c>
      <c r="W24" s="50">
        <v>10</v>
      </c>
      <c r="X24" s="50">
        <v>10</v>
      </c>
      <c r="Y24" s="50">
        <v>10</v>
      </c>
      <c r="AA24" s="2">
        <f t="shared" si="0"/>
        <v>1</v>
      </c>
      <c r="AB24" s="2">
        <f t="shared" si="1"/>
        <v>1</v>
      </c>
      <c r="AC24" s="2">
        <f t="shared" si="2"/>
        <v>1</v>
      </c>
      <c r="AD24" s="2">
        <f t="shared" si="3"/>
        <v>1</v>
      </c>
      <c r="AE24" s="2">
        <f t="shared" si="4"/>
        <v>1</v>
      </c>
      <c r="AF24" s="2">
        <f t="shared" si="5"/>
        <v>1</v>
      </c>
      <c r="AG24" s="2">
        <f t="shared" si="6"/>
        <v>1</v>
      </c>
    </row>
    <row r="25" spans="1:33" s="15" customFormat="1" ht="78" x14ac:dyDescent="0.3">
      <c r="A25" s="3">
        <v>20</v>
      </c>
      <c r="B25" s="18" t="s">
        <v>482</v>
      </c>
      <c r="C25" s="18" t="s">
        <v>481</v>
      </c>
      <c r="D25" s="18" t="s">
        <v>480</v>
      </c>
      <c r="E25" s="50">
        <v>66.630456621004555</v>
      </c>
      <c r="F25" s="50">
        <v>6.8249999999999993</v>
      </c>
      <c r="G25" s="50">
        <v>5.3249999999999993</v>
      </c>
      <c r="H25" s="50">
        <v>0</v>
      </c>
      <c r="I25" s="50">
        <v>1.5</v>
      </c>
      <c r="J25" s="50">
        <v>0</v>
      </c>
      <c r="K25" s="50">
        <v>17.7</v>
      </c>
      <c r="L25" s="50">
        <v>4</v>
      </c>
      <c r="M25" s="50">
        <v>3</v>
      </c>
      <c r="N25" s="50">
        <v>3</v>
      </c>
      <c r="O25" s="50">
        <v>0</v>
      </c>
      <c r="P25" s="50">
        <v>1.2000000000000002</v>
      </c>
      <c r="Q25" s="50">
        <v>1</v>
      </c>
      <c r="R25" s="50">
        <v>5.5</v>
      </c>
      <c r="S25" s="50">
        <v>18.63013698630137</v>
      </c>
      <c r="T25" s="50">
        <v>9.269406392694064</v>
      </c>
      <c r="U25" s="50">
        <v>9.3607305936073057</v>
      </c>
      <c r="V25" s="50">
        <v>23.470319634703195</v>
      </c>
      <c r="W25" s="50">
        <v>5.3424657534246576</v>
      </c>
      <c r="X25" s="50">
        <v>9.1780821917808222</v>
      </c>
      <c r="Y25" s="50">
        <v>8.949771689497716</v>
      </c>
      <c r="AA25" s="2">
        <f t="shared" si="0"/>
        <v>0.93150684931506844</v>
      </c>
      <c r="AB25" s="2">
        <f t="shared" si="1"/>
        <v>0.9269406392694064</v>
      </c>
      <c r="AC25" s="2">
        <f t="shared" si="2"/>
        <v>0.9360730593607306</v>
      </c>
      <c r="AD25" s="2">
        <f t="shared" si="3"/>
        <v>0.78234398782343995</v>
      </c>
      <c r="AE25" s="2">
        <f t="shared" si="4"/>
        <v>0.53424657534246578</v>
      </c>
      <c r="AF25" s="2">
        <f t="shared" si="5"/>
        <v>0.9178082191780822</v>
      </c>
      <c r="AG25" s="2">
        <f t="shared" si="6"/>
        <v>0.89497716894977164</v>
      </c>
    </row>
    <row r="26" spans="1:33" s="15" customFormat="1" ht="62.4" x14ac:dyDescent="0.3">
      <c r="A26" s="3">
        <v>21</v>
      </c>
      <c r="B26" s="18" t="s">
        <v>479</v>
      </c>
      <c r="C26" s="18" t="s">
        <v>478</v>
      </c>
      <c r="D26" s="18" t="s">
        <v>477</v>
      </c>
      <c r="E26" s="50">
        <v>75.978571428571428</v>
      </c>
      <c r="F26" s="50">
        <v>13.05</v>
      </c>
      <c r="G26" s="50">
        <v>6.05</v>
      </c>
      <c r="H26" s="50">
        <v>5</v>
      </c>
      <c r="I26" s="50">
        <v>2</v>
      </c>
      <c r="J26" s="50">
        <v>0</v>
      </c>
      <c r="K26" s="50">
        <v>21.5</v>
      </c>
      <c r="L26" s="50">
        <v>1.5</v>
      </c>
      <c r="M26" s="50">
        <v>5</v>
      </c>
      <c r="N26" s="50">
        <v>2</v>
      </c>
      <c r="O26" s="50">
        <v>5.0999999999999996</v>
      </c>
      <c r="P26" s="50">
        <v>2.4000000000000004</v>
      </c>
      <c r="Q26" s="50">
        <v>1</v>
      </c>
      <c r="R26" s="50">
        <v>4.5</v>
      </c>
      <c r="S26" s="50">
        <v>19.285714285714285</v>
      </c>
      <c r="T26" s="50">
        <v>10</v>
      </c>
      <c r="U26" s="50">
        <v>9.2857142857142865</v>
      </c>
      <c r="V26" s="50">
        <v>22.142857142857142</v>
      </c>
      <c r="W26" s="50">
        <v>3.5714285714285716</v>
      </c>
      <c r="X26" s="50">
        <v>8.9285714285714288</v>
      </c>
      <c r="Y26" s="50">
        <v>9.6428571428571423</v>
      </c>
      <c r="AA26" s="2">
        <f t="shared" si="0"/>
        <v>0.9642857142857143</v>
      </c>
      <c r="AB26" s="2">
        <f t="shared" si="1"/>
        <v>1</v>
      </c>
      <c r="AC26" s="2">
        <f t="shared" si="2"/>
        <v>0.9285714285714286</v>
      </c>
      <c r="AD26" s="2">
        <f t="shared" si="3"/>
        <v>0.73809523809523814</v>
      </c>
      <c r="AE26" s="2">
        <f t="shared" si="4"/>
        <v>0.35714285714285715</v>
      </c>
      <c r="AF26" s="2">
        <f t="shared" si="5"/>
        <v>0.8928571428571429</v>
      </c>
      <c r="AG26" s="2">
        <f t="shared" si="6"/>
        <v>0.96428571428571419</v>
      </c>
    </row>
    <row r="27" spans="1:33" s="15" customFormat="1" ht="78" x14ac:dyDescent="0.3">
      <c r="A27" s="3">
        <v>22</v>
      </c>
      <c r="B27" s="18" t="s">
        <v>476</v>
      </c>
      <c r="C27" s="18" t="s">
        <v>475</v>
      </c>
      <c r="D27" s="18" t="s">
        <v>474</v>
      </c>
      <c r="E27" s="50">
        <v>67.2</v>
      </c>
      <c r="F27" s="50">
        <v>14.225</v>
      </c>
      <c r="G27" s="50">
        <v>4.7249999999999996</v>
      </c>
      <c r="H27" s="50">
        <v>8</v>
      </c>
      <c r="I27" s="50">
        <v>1.5</v>
      </c>
      <c r="J27" s="50">
        <v>0</v>
      </c>
      <c r="K27" s="50">
        <v>6.9</v>
      </c>
      <c r="L27" s="50">
        <v>1.5</v>
      </c>
      <c r="M27" s="50">
        <v>2.5</v>
      </c>
      <c r="N27" s="50">
        <v>2.5</v>
      </c>
      <c r="O27" s="50">
        <v>0</v>
      </c>
      <c r="P27" s="50">
        <v>0.4</v>
      </c>
      <c r="Q27" s="50">
        <v>0</v>
      </c>
      <c r="R27" s="50">
        <v>0</v>
      </c>
      <c r="S27" s="50">
        <v>18.588200000000001</v>
      </c>
      <c r="T27" s="50">
        <v>9.3529</v>
      </c>
      <c r="U27" s="50">
        <v>9.2353000000000005</v>
      </c>
      <c r="V27" s="50">
        <v>27.5</v>
      </c>
      <c r="W27" s="50">
        <v>8.9705999999999992</v>
      </c>
      <c r="X27" s="50">
        <v>9.3234999999999992</v>
      </c>
      <c r="Y27" s="50">
        <v>9.2058999999999997</v>
      </c>
      <c r="AA27" s="2">
        <f t="shared" si="0"/>
        <v>0.92941000000000007</v>
      </c>
      <c r="AB27" s="2">
        <f t="shared" si="1"/>
        <v>0.93528999999999995</v>
      </c>
      <c r="AC27" s="2">
        <f t="shared" si="2"/>
        <v>0.92353000000000007</v>
      </c>
      <c r="AD27" s="2">
        <f t="shared" si="3"/>
        <v>0.91666666666666663</v>
      </c>
      <c r="AE27" s="2">
        <f t="shared" si="4"/>
        <v>0.89705999999999997</v>
      </c>
      <c r="AF27" s="2">
        <f t="shared" si="5"/>
        <v>0.9323499999999999</v>
      </c>
      <c r="AG27" s="2">
        <f t="shared" si="6"/>
        <v>0.92059000000000002</v>
      </c>
    </row>
    <row r="28" spans="1:33" s="15" customFormat="1" ht="78" x14ac:dyDescent="0.3">
      <c r="A28" s="3">
        <v>23</v>
      </c>
      <c r="B28" s="18" t="s">
        <v>473</v>
      </c>
      <c r="C28" s="18" t="s">
        <v>472</v>
      </c>
      <c r="D28" s="18" t="s">
        <v>471</v>
      </c>
      <c r="E28" s="50">
        <v>80.847297297297303</v>
      </c>
      <c r="F28" s="50">
        <v>16.149999999999999</v>
      </c>
      <c r="G28" s="50">
        <v>5.15</v>
      </c>
      <c r="H28" s="50">
        <v>9.5</v>
      </c>
      <c r="I28" s="50">
        <v>1.5</v>
      </c>
      <c r="J28" s="50">
        <v>0</v>
      </c>
      <c r="K28" s="50">
        <v>14.9</v>
      </c>
      <c r="L28" s="50">
        <v>4.5</v>
      </c>
      <c r="M28" s="50">
        <v>4.5</v>
      </c>
      <c r="N28" s="50">
        <v>1.5</v>
      </c>
      <c r="O28" s="50">
        <v>0</v>
      </c>
      <c r="P28" s="50">
        <v>2.4</v>
      </c>
      <c r="Q28" s="50">
        <v>2</v>
      </c>
      <c r="R28" s="50">
        <v>0</v>
      </c>
      <c r="S28" s="50">
        <v>19.932432432432432</v>
      </c>
      <c r="T28" s="50">
        <v>9.9662162162162158</v>
      </c>
      <c r="U28" s="50">
        <v>9.9662162162162158</v>
      </c>
      <c r="V28" s="50">
        <v>29.864864864864863</v>
      </c>
      <c r="W28" s="50">
        <v>9.9324324324324316</v>
      </c>
      <c r="X28" s="50">
        <v>9.9662162162162158</v>
      </c>
      <c r="Y28" s="50">
        <v>9.9662162162162158</v>
      </c>
      <c r="AA28" s="2">
        <f t="shared" si="0"/>
        <v>0.9966216216216216</v>
      </c>
      <c r="AB28" s="2">
        <f t="shared" si="1"/>
        <v>0.9966216216216216</v>
      </c>
      <c r="AC28" s="2">
        <f t="shared" si="2"/>
        <v>0.9966216216216216</v>
      </c>
      <c r="AD28" s="2">
        <f t="shared" si="3"/>
        <v>0.99549549549549543</v>
      </c>
      <c r="AE28" s="2">
        <f t="shared" si="4"/>
        <v>0.9932432432432432</v>
      </c>
      <c r="AF28" s="2">
        <f t="shared" si="5"/>
        <v>0.9966216216216216</v>
      </c>
      <c r="AG28" s="2">
        <f t="shared" si="6"/>
        <v>0.9966216216216216</v>
      </c>
    </row>
    <row r="29" spans="1:33" s="15" customFormat="1" ht="78" x14ac:dyDescent="0.3">
      <c r="A29" s="3">
        <v>24</v>
      </c>
      <c r="B29" s="18" t="s">
        <v>470</v>
      </c>
      <c r="C29" s="18" t="s">
        <v>469</v>
      </c>
      <c r="D29" s="18" t="s">
        <v>468</v>
      </c>
      <c r="E29" s="50">
        <v>82.094285714285718</v>
      </c>
      <c r="F29" s="50">
        <v>14.275</v>
      </c>
      <c r="G29" s="50">
        <v>4.7750000000000004</v>
      </c>
      <c r="H29" s="50">
        <v>8</v>
      </c>
      <c r="I29" s="50">
        <v>1.5</v>
      </c>
      <c r="J29" s="50">
        <v>0</v>
      </c>
      <c r="K29" s="50">
        <v>22.1</v>
      </c>
      <c r="L29" s="50">
        <v>6</v>
      </c>
      <c r="M29" s="50">
        <v>5</v>
      </c>
      <c r="N29" s="50">
        <v>1.5</v>
      </c>
      <c r="O29" s="50">
        <v>0</v>
      </c>
      <c r="P29" s="50">
        <v>5.0999999999999996</v>
      </c>
      <c r="Q29" s="50">
        <v>3</v>
      </c>
      <c r="R29" s="50">
        <v>1.5</v>
      </c>
      <c r="S29" s="50">
        <v>18.857142857142858</v>
      </c>
      <c r="T29" s="50">
        <v>9.2857142857142865</v>
      </c>
      <c r="U29" s="50">
        <v>9.5714285714285712</v>
      </c>
      <c r="V29" s="50">
        <v>26.857142857142854</v>
      </c>
      <c r="W29" s="50">
        <v>7.8571428571428568</v>
      </c>
      <c r="X29" s="50">
        <v>9.4285714285714288</v>
      </c>
      <c r="Y29" s="50">
        <v>9.5714285714285712</v>
      </c>
      <c r="AA29" s="2">
        <f t="shared" si="0"/>
        <v>0.94285714285714284</v>
      </c>
      <c r="AB29" s="2">
        <f t="shared" si="1"/>
        <v>0.9285714285714286</v>
      </c>
      <c r="AC29" s="2">
        <f t="shared" si="2"/>
        <v>0.95714285714285707</v>
      </c>
      <c r="AD29" s="2">
        <f t="shared" si="3"/>
        <v>0.89523809523809528</v>
      </c>
      <c r="AE29" s="2">
        <f t="shared" si="4"/>
        <v>0.7857142857142857</v>
      </c>
      <c r="AF29" s="2">
        <f t="shared" si="5"/>
        <v>0.94285714285714284</v>
      </c>
      <c r="AG29" s="2">
        <f t="shared" si="6"/>
        <v>0.95714285714285707</v>
      </c>
    </row>
    <row r="30" spans="1:33" s="15" customFormat="1" ht="78" x14ac:dyDescent="0.3">
      <c r="A30" s="3">
        <v>25</v>
      </c>
      <c r="B30" s="18" t="s">
        <v>467</v>
      </c>
      <c r="C30" s="18" t="s">
        <v>466</v>
      </c>
      <c r="D30" s="18" t="s">
        <v>465</v>
      </c>
      <c r="E30" s="50">
        <v>77.348677042801569</v>
      </c>
      <c r="F30" s="50">
        <v>14.925000000000001</v>
      </c>
      <c r="G30" s="50">
        <v>4.4250000000000007</v>
      </c>
      <c r="H30" s="50">
        <v>8.5</v>
      </c>
      <c r="I30" s="50">
        <v>2</v>
      </c>
      <c r="J30" s="50">
        <v>0</v>
      </c>
      <c r="K30" s="50">
        <v>18.8</v>
      </c>
      <c r="L30" s="50">
        <v>5.5</v>
      </c>
      <c r="M30" s="50">
        <v>5.5</v>
      </c>
      <c r="N30" s="50">
        <v>0.5</v>
      </c>
      <c r="O30" s="50">
        <v>0</v>
      </c>
      <c r="P30" s="50">
        <v>3.3000000000000003</v>
      </c>
      <c r="Q30" s="50">
        <v>1</v>
      </c>
      <c r="R30" s="50">
        <v>3</v>
      </c>
      <c r="S30" s="50">
        <v>17.392996108949418</v>
      </c>
      <c r="T30" s="50">
        <v>8.7029831387808052</v>
      </c>
      <c r="U30" s="50">
        <v>8.6900129701686133</v>
      </c>
      <c r="V30" s="50">
        <v>26.225680933852143</v>
      </c>
      <c r="W30" s="50">
        <v>8.6640726329442295</v>
      </c>
      <c r="X30" s="50">
        <v>8.8586251621271082</v>
      </c>
      <c r="Y30" s="50">
        <v>8.7029831387808052</v>
      </c>
      <c r="AA30" s="2">
        <f t="shared" si="0"/>
        <v>0.86964980544747095</v>
      </c>
      <c r="AB30" s="2">
        <f t="shared" si="1"/>
        <v>0.87029831387808054</v>
      </c>
      <c r="AC30" s="2">
        <f t="shared" si="2"/>
        <v>0.86900129701686135</v>
      </c>
      <c r="AD30" s="2">
        <f t="shared" si="3"/>
        <v>0.87418936446173812</v>
      </c>
      <c r="AE30" s="2">
        <f t="shared" si="4"/>
        <v>0.86640726329442297</v>
      </c>
      <c r="AF30" s="2">
        <f t="shared" si="5"/>
        <v>0.88586251621271084</v>
      </c>
      <c r="AG30" s="2">
        <f t="shared" si="6"/>
        <v>0.87029831387808054</v>
      </c>
    </row>
    <row r="31" spans="1:33" s="15" customFormat="1" ht="78" x14ac:dyDescent="0.3">
      <c r="A31" s="3">
        <v>26</v>
      </c>
      <c r="B31" s="18" t="s">
        <v>464</v>
      </c>
      <c r="C31" s="18" t="s">
        <v>463</v>
      </c>
      <c r="D31" s="18" t="s">
        <v>462</v>
      </c>
      <c r="E31" s="50">
        <v>66.988709677419351</v>
      </c>
      <c r="F31" s="50">
        <v>12.15</v>
      </c>
      <c r="G31" s="50">
        <v>5.15</v>
      </c>
      <c r="H31" s="50">
        <v>5.5</v>
      </c>
      <c r="I31" s="50">
        <v>1.5</v>
      </c>
      <c r="J31" s="50">
        <v>0</v>
      </c>
      <c r="K31" s="50">
        <v>10</v>
      </c>
      <c r="L31" s="50">
        <v>1.5</v>
      </c>
      <c r="M31" s="50">
        <v>3.5</v>
      </c>
      <c r="N31" s="50">
        <v>2</v>
      </c>
      <c r="O31" s="50">
        <v>0</v>
      </c>
      <c r="P31" s="50">
        <v>0</v>
      </c>
      <c r="Q31" s="50">
        <v>0</v>
      </c>
      <c r="R31" s="50">
        <v>3</v>
      </c>
      <c r="S31" s="50">
        <v>19.032258064516128</v>
      </c>
      <c r="T31" s="50">
        <v>9.0322580645161281</v>
      </c>
      <c r="U31" s="50">
        <v>10</v>
      </c>
      <c r="V31" s="50">
        <v>25.806451612903224</v>
      </c>
      <c r="W31" s="50">
        <v>7.0967741935483879</v>
      </c>
      <c r="X31" s="50">
        <v>9.67741935483871</v>
      </c>
      <c r="Y31" s="50">
        <v>9.0322580645161281</v>
      </c>
      <c r="AA31" s="2">
        <f t="shared" si="0"/>
        <v>0.95161290322580638</v>
      </c>
      <c r="AB31" s="2">
        <f t="shared" si="1"/>
        <v>0.90322580645161277</v>
      </c>
      <c r="AC31" s="2">
        <f t="shared" si="2"/>
        <v>1</v>
      </c>
      <c r="AD31" s="2">
        <f t="shared" si="3"/>
        <v>0.86021505376344087</v>
      </c>
      <c r="AE31" s="2">
        <f t="shared" si="4"/>
        <v>0.70967741935483875</v>
      </c>
      <c r="AF31" s="2">
        <f t="shared" si="5"/>
        <v>0.967741935483871</v>
      </c>
      <c r="AG31" s="2">
        <f t="shared" si="6"/>
        <v>0.90322580645161277</v>
      </c>
    </row>
    <row r="32" spans="1:33" s="15" customFormat="1" ht="78" x14ac:dyDescent="0.3">
      <c r="A32" s="3">
        <v>27</v>
      </c>
      <c r="B32" s="18" t="s">
        <v>461</v>
      </c>
      <c r="C32" s="18" t="s">
        <v>460</v>
      </c>
      <c r="D32" s="18" t="s">
        <v>459</v>
      </c>
      <c r="E32" s="50">
        <v>70.175000000000011</v>
      </c>
      <c r="F32" s="50">
        <v>11.3</v>
      </c>
      <c r="G32" s="50">
        <v>5.3</v>
      </c>
      <c r="H32" s="50">
        <v>4.5</v>
      </c>
      <c r="I32" s="50">
        <v>1.5</v>
      </c>
      <c r="J32" s="50">
        <v>0</v>
      </c>
      <c r="K32" s="50">
        <v>12</v>
      </c>
      <c r="L32" s="50">
        <v>1</v>
      </c>
      <c r="M32" s="50">
        <v>6</v>
      </c>
      <c r="N32" s="50">
        <v>2.5</v>
      </c>
      <c r="O32" s="50">
        <v>0</v>
      </c>
      <c r="P32" s="50">
        <v>1</v>
      </c>
      <c r="Q32" s="50">
        <v>0</v>
      </c>
      <c r="R32" s="50">
        <v>1.5</v>
      </c>
      <c r="S32" s="50">
        <v>19.895833333333336</v>
      </c>
      <c r="T32" s="50">
        <v>10</v>
      </c>
      <c r="U32" s="50">
        <v>9.8958333333333339</v>
      </c>
      <c r="V32" s="50">
        <v>26.979166666666664</v>
      </c>
      <c r="W32" s="50">
        <v>7.6041666666666661</v>
      </c>
      <c r="X32" s="50">
        <v>9.7916666666666661</v>
      </c>
      <c r="Y32" s="50">
        <v>9.5833333333333339</v>
      </c>
      <c r="AA32" s="2">
        <f t="shared" si="0"/>
        <v>0.99479166666666674</v>
      </c>
      <c r="AB32" s="2">
        <f t="shared" si="1"/>
        <v>1</v>
      </c>
      <c r="AC32" s="2">
        <f t="shared" si="2"/>
        <v>0.98958333333333337</v>
      </c>
      <c r="AD32" s="2">
        <f t="shared" si="3"/>
        <v>0.89930555555555547</v>
      </c>
      <c r="AE32" s="2">
        <f t="shared" si="4"/>
        <v>0.76041666666666663</v>
      </c>
      <c r="AF32" s="2">
        <f t="shared" si="5"/>
        <v>0.97916666666666663</v>
      </c>
      <c r="AG32" s="2">
        <f t="shared" si="6"/>
        <v>0.95833333333333337</v>
      </c>
    </row>
    <row r="33" spans="1:33" s="15" customFormat="1" ht="62.4" x14ac:dyDescent="0.3">
      <c r="A33" s="3">
        <v>28</v>
      </c>
      <c r="B33" s="18" t="s">
        <v>458</v>
      </c>
      <c r="C33" s="18" t="s">
        <v>457</v>
      </c>
      <c r="D33" s="18" t="s">
        <v>456</v>
      </c>
      <c r="E33" s="50">
        <v>76.696666666666673</v>
      </c>
      <c r="F33" s="50">
        <v>15.525</v>
      </c>
      <c r="G33" s="50">
        <v>4.0250000000000004</v>
      </c>
      <c r="H33" s="50">
        <v>10</v>
      </c>
      <c r="I33" s="50">
        <v>1.5</v>
      </c>
      <c r="J33" s="50">
        <v>0</v>
      </c>
      <c r="K33" s="50">
        <v>17.7</v>
      </c>
      <c r="L33" s="50">
        <v>3.5</v>
      </c>
      <c r="M33" s="50">
        <v>6</v>
      </c>
      <c r="N33" s="50">
        <v>3</v>
      </c>
      <c r="O33" s="50">
        <v>0</v>
      </c>
      <c r="P33" s="50">
        <v>2.6999999999999997</v>
      </c>
      <c r="Q33" s="50">
        <v>1</v>
      </c>
      <c r="R33" s="50">
        <v>1.5</v>
      </c>
      <c r="S33" s="50">
        <v>19.2</v>
      </c>
      <c r="T33" s="50">
        <v>9.6</v>
      </c>
      <c r="U33" s="50">
        <v>9.6</v>
      </c>
      <c r="V33" s="50">
        <v>24.266666666666669</v>
      </c>
      <c r="W33" s="50">
        <v>6.2666666666666675</v>
      </c>
      <c r="X33" s="50">
        <v>9.3333333333333339</v>
      </c>
      <c r="Y33" s="50">
        <v>8.6666666666666679</v>
      </c>
      <c r="AA33" s="2">
        <f t="shared" si="0"/>
        <v>0.96</v>
      </c>
      <c r="AB33" s="2">
        <f t="shared" si="1"/>
        <v>0.96</v>
      </c>
      <c r="AC33" s="2">
        <f t="shared" si="2"/>
        <v>0.96</v>
      </c>
      <c r="AD33" s="2">
        <f t="shared" si="3"/>
        <v>0.80888888888888888</v>
      </c>
      <c r="AE33" s="2">
        <f t="shared" si="4"/>
        <v>0.62666666666666671</v>
      </c>
      <c r="AF33" s="2">
        <f t="shared" si="5"/>
        <v>0.93333333333333335</v>
      </c>
      <c r="AG33" s="2">
        <f t="shared" si="6"/>
        <v>0.86666666666666681</v>
      </c>
    </row>
    <row r="34" spans="1:33" s="15" customFormat="1" ht="78" x14ac:dyDescent="0.3">
      <c r="A34" s="3">
        <v>29</v>
      </c>
      <c r="B34" s="18" t="s">
        <v>455</v>
      </c>
      <c r="C34" s="18" t="s">
        <v>454</v>
      </c>
      <c r="D34" s="18" t="s">
        <v>453</v>
      </c>
      <c r="E34" s="50">
        <v>78.731162790697681</v>
      </c>
      <c r="F34" s="50">
        <v>11.975</v>
      </c>
      <c r="G34" s="50">
        <v>4.9749999999999996</v>
      </c>
      <c r="H34" s="50">
        <v>2</v>
      </c>
      <c r="I34" s="50">
        <v>5</v>
      </c>
      <c r="J34" s="50">
        <v>0</v>
      </c>
      <c r="K34" s="50">
        <v>18.100000000000001</v>
      </c>
      <c r="L34" s="50">
        <v>3</v>
      </c>
      <c r="M34" s="50">
        <v>4</v>
      </c>
      <c r="N34" s="50">
        <v>2.5</v>
      </c>
      <c r="O34" s="50">
        <v>0</v>
      </c>
      <c r="P34" s="50">
        <v>3.6</v>
      </c>
      <c r="Q34" s="50">
        <v>0</v>
      </c>
      <c r="R34" s="50">
        <v>5</v>
      </c>
      <c r="S34" s="50">
        <v>19.348837209302324</v>
      </c>
      <c r="T34" s="50">
        <v>9.6744186046511622</v>
      </c>
      <c r="U34" s="50">
        <v>9.6744186046511622</v>
      </c>
      <c r="V34" s="50">
        <v>29.302325581395348</v>
      </c>
      <c r="W34" s="50">
        <v>9.720930232558139</v>
      </c>
      <c r="X34" s="50">
        <v>9.7674418604651159</v>
      </c>
      <c r="Y34" s="50">
        <v>9.8139534883720927</v>
      </c>
      <c r="AA34" s="2">
        <f t="shared" si="0"/>
        <v>0.96744186046511627</v>
      </c>
      <c r="AB34" s="2">
        <f t="shared" si="1"/>
        <v>0.96744186046511627</v>
      </c>
      <c r="AC34" s="2">
        <f t="shared" si="2"/>
        <v>0.96744186046511627</v>
      </c>
      <c r="AD34" s="2">
        <f t="shared" si="3"/>
        <v>0.97674418604651159</v>
      </c>
      <c r="AE34" s="2">
        <f t="shared" si="4"/>
        <v>0.97209302325581393</v>
      </c>
      <c r="AF34" s="2">
        <f t="shared" si="5"/>
        <v>0.97674418604651159</v>
      </c>
      <c r="AG34" s="2">
        <f t="shared" si="6"/>
        <v>0.98139534883720925</v>
      </c>
    </row>
    <row r="35" spans="1:33" s="15" customFormat="1" ht="78" x14ac:dyDescent="0.3">
      <c r="A35" s="3">
        <v>30</v>
      </c>
      <c r="B35" s="18" t="s">
        <v>452</v>
      </c>
      <c r="C35" s="18" t="s">
        <v>451</v>
      </c>
      <c r="D35" s="18" t="s">
        <v>450</v>
      </c>
      <c r="E35" s="50">
        <v>84.431188118811875</v>
      </c>
      <c r="F35" s="50">
        <v>17.45</v>
      </c>
      <c r="G35" s="50">
        <v>5.95</v>
      </c>
      <c r="H35" s="50">
        <v>7</v>
      </c>
      <c r="I35" s="50">
        <v>4.5</v>
      </c>
      <c r="J35" s="50">
        <v>0</v>
      </c>
      <c r="K35" s="50">
        <v>20.100000000000001</v>
      </c>
      <c r="L35" s="50">
        <v>4</v>
      </c>
      <c r="M35" s="50">
        <v>4</v>
      </c>
      <c r="N35" s="50">
        <v>2</v>
      </c>
      <c r="O35" s="50">
        <v>0</v>
      </c>
      <c r="P35" s="50">
        <v>4.0999999999999996</v>
      </c>
      <c r="Q35" s="50">
        <v>1</v>
      </c>
      <c r="R35" s="50">
        <v>5</v>
      </c>
      <c r="S35" s="50">
        <v>19.009900990099009</v>
      </c>
      <c r="T35" s="50">
        <v>9.4554455445544541</v>
      </c>
      <c r="U35" s="50">
        <v>9.5544554455445549</v>
      </c>
      <c r="V35" s="50">
        <v>27.871287128712869</v>
      </c>
      <c r="W35" s="50">
        <v>9.0099009900990108</v>
      </c>
      <c r="X35" s="50">
        <v>9.4059405940594054</v>
      </c>
      <c r="Y35" s="50">
        <v>9.4554455445544541</v>
      </c>
      <c r="AA35" s="2">
        <f t="shared" si="0"/>
        <v>0.95049504950495045</v>
      </c>
      <c r="AB35" s="2">
        <f t="shared" si="1"/>
        <v>0.94554455445544539</v>
      </c>
      <c r="AC35" s="2">
        <f t="shared" si="2"/>
        <v>0.95544554455445552</v>
      </c>
      <c r="AD35" s="2">
        <f t="shared" si="3"/>
        <v>0.92904290429042902</v>
      </c>
      <c r="AE35" s="2">
        <f t="shared" si="4"/>
        <v>0.90099009900990112</v>
      </c>
      <c r="AF35" s="2">
        <f t="shared" si="5"/>
        <v>0.94059405940594054</v>
      </c>
      <c r="AG35" s="2">
        <f t="shared" si="6"/>
        <v>0.94554455445544539</v>
      </c>
    </row>
    <row r="36" spans="1:33" s="15" customFormat="1" ht="78" x14ac:dyDescent="0.3">
      <c r="A36" s="3">
        <v>31</v>
      </c>
      <c r="B36" s="18" t="s">
        <v>449</v>
      </c>
      <c r="C36" s="18" t="s">
        <v>448</v>
      </c>
      <c r="D36" s="18" t="s">
        <v>447</v>
      </c>
      <c r="E36" s="50">
        <v>81.900000000000006</v>
      </c>
      <c r="F36" s="50">
        <v>18.850000000000001</v>
      </c>
      <c r="G36" s="50">
        <v>5.35</v>
      </c>
      <c r="H36" s="50">
        <v>8</v>
      </c>
      <c r="I36" s="50">
        <v>5.5</v>
      </c>
      <c r="J36" s="50">
        <v>0</v>
      </c>
      <c r="K36" s="50">
        <v>19.3</v>
      </c>
      <c r="L36" s="50">
        <v>3</v>
      </c>
      <c r="M36" s="50">
        <v>4</v>
      </c>
      <c r="N36" s="50">
        <v>4</v>
      </c>
      <c r="O36" s="50">
        <v>0</v>
      </c>
      <c r="P36" s="50">
        <v>2.8</v>
      </c>
      <c r="Q36" s="50">
        <v>1</v>
      </c>
      <c r="R36" s="50">
        <v>4.5</v>
      </c>
      <c r="S36" s="50">
        <v>17.734375</v>
      </c>
      <c r="T36" s="50">
        <v>8.828125</v>
      </c>
      <c r="U36" s="50">
        <v>8.90625</v>
      </c>
      <c r="V36" s="50">
        <v>26.015625</v>
      </c>
      <c r="W36" s="50">
        <v>8.515625</v>
      </c>
      <c r="X36" s="50">
        <v>8.671875</v>
      </c>
      <c r="Y36" s="50">
        <v>8.828125</v>
      </c>
      <c r="AA36" s="2">
        <f t="shared" si="0"/>
        <v>0.88671875</v>
      </c>
      <c r="AB36" s="2">
        <f t="shared" si="1"/>
        <v>0.8828125</v>
      </c>
      <c r="AC36" s="2">
        <f t="shared" si="2"/>
        <v>0.890625</v>
      </c>
      <c r="AD36" s="2">
        <f t="shared" si="3"/>
        <v>0.8671875</v>
      </c>
      <c r="AE36" s="2">
        <f t="shared" si="4"/>
        <v>0.8515625</v>
      </c>
      <c r="AF36" s="2">
        <f t="shared" si="5"/>
        <v>0.8671875</v>
      </c>
      <c r="AG36" s="2">
        <f t="shared" si="6"/>
        <v>0.8828125</v>
      </c>
    </row>
    <row r="37" spans="1:33" s="15" customFormat="1" ht="78" x14ac:dyDescent="0.3">
      <c r="A37" s="3">
        <v>32</v>
      </c>
      <c r="B37" s="18" t="s">
        <v>446</v>
      </c>
      <c r="C37" s="18" t="s">
        <v>445</v>
      </c>
      <c r="D37" s="18" t="s">
        <v>444</v>
      </c>
      <c r="E37" s="50">
        <v>67.938888888888897</v>
      </c>
      <c r="F37" s="50">
        <v>7.25</v>
      </c>
      <c r="G37" s="50">
        <v>4.75</v>
      </c>
      <c r="H37" s="50">
        <v>0</v>
      </c>
      <c r="I37" s="50">
        <v>2.5</v>
      </c>
      <c r="J37" s="50">
        <v>0</v>
      </c>
      <c r="K37" s="50">
        <v>16.8</v>
      </c>
      <c r="L37" s="50">
        <v>1.5</v>
      </c>
      <c r="M37" s="50">
        <v>5</v>
      </c>
      <c r="N37" s="50">
        <v>2.5</v>
      </c>
      <c r="O37" s="50">
        <v>6.6</v>
      </c>
      <c r="P37" s="50">
        <v>1.2000000000000002</v>
      </c>
      <c r="Q37" s="50">
        <v>0</v>
      </c>
      <c r="R37" s="50">
        <v>0</v>
      </c>
      <c r="S37" s="50">
        <v>17.777777777777779</v>
      </c>
      <c r="T37" s="50">
        <v>8.8888888888888893</v>
      </c>
      <c r="U37" s="50">
        <v>8.8888888888888893</v>
      </c>
      <c r="V37" s="50">
        <v>26.111111111111111</v>
      </c>
      <c r="W37" s="50">
        <v>8.3333333333333339</v>
      </c>
      <c r="X37" s="50">
        <v>8.8888888888888893</v>
      </c>
      <c r="Y37" s="50">
        <v>8.8888888888888893</v>
      </c>
      <c r="AA37" s="2">
        <f t="shared" si="0"/>
        <v>0.88888888888888895</v>
      </c>
      <c r="AB37" s="2">
        <f t="shared" si="1"/>
        <v>0.88888888888888895</v>
      </c>
      <c r="AC37" s="2">
        <f t="shared" si="2"/>
        <v>0.88888888888888895</v>
      </c>
      <c r="AD37" s="2">
        <f t="shared" si="3"/>
        <v>0.87037037037037035</v>
      </c>
      <c r="AE37" s="2">
        <f t="shared" si="4"/>
        <v>0.83333333333333337</v>
      </c>
      <c r="AF37" s="2">
        <f t="shared" si="5"/>
        <v>0.88888888888888895</v>
      </c>
      <c r="AG37" s="2">
        <f t="shared" si="6"/>
        <v>0.88888888888888895</v>
      </c>
    </row>
    <row r="38" spans="1:33" s="15" customFormat="1" ht="62.4" x14ac:dyDescent="0.3">
      <c r="A38" s="3">
        <v>33</v>
      </c>
      <c r="B38" s="18" t="s">
        <v>443</v>
      </c>
      <c r="C38" s="18" t="s">
        <v>442</v>
      </c>
      <c r="D38" s="18" t="s">
        <v>441</v>
      </c>
      <c r="E38" s="50">
        <v>73.455471698113215</v>
      </c>
      <c r="F38" s="50">
        <v>15.175000000000001</v>
      </c>
      <c r="G38" s="50">
        <v>7.1749999999999998</v>
      </c>
      <c r="H38" s="50">
        <v>6.5</v>
      </c>
      <c r="I38" s="50">
        <v>1.5</v>
      </c>
      <c r="J38" s="50">
        <v>0</v>
      </c>
      <c r="K38" s="50">
        <v>16.2</v>
      </c>
      <c r="L38" s="50">
        <v>2.5</v>
      </c>
      <c r="M38" s="50">
        <v>4</v>
      </c>
      <c r="N38" s="50">
        <v>2.5</v>
      </c>
      <c r="O38" s="50">
        <v>0</v>
      </c>
      <c r="P38" s="50">
        <v>3.2</v>
      </c>
      <c r="Q38" s="50">
        <v>1</v>
      </c>
      <c r="R38" s="50">
        <v>3</v>
      </c>
      <c r="S38" s="50">
        <v>17.358490566037737</v>
      </c>
      <c r="T38" s="50">
        <v>8.4905660377358494</v>
      </c>
      <c r="U38" s="50">
        <v>8.8679245283018879</v>
      </c>
      <c r="V38" s="50">
        <v>24.716981132075471</v>
      </c>
      <c r="W38" s="50">
        <v>7.0754716981132066</v>
      </c>
      <c r="X38" s="50">
        <v>9.3396226415094343</v>
      </c>
      <c r="Y38" s="50">
        <v>8.3018867924528301</v>
      </c>
      <c r="AA38" s="2">
        <f t="shared" si="0"/>
        <v>0.86792452830188682</v>
      </c>
      <c r="AB38" s="2">
        <f t="shared" si="1"/>
        <v>0.84905660377358494</v>
      </c>
      <c r="AC38" s="2">
        <f t="shared" si="2"/>
        <v>0.88679245283018882</v>
      </c>
      <c r="AD38" s="2">
        <f t="shared" si="3"/>
        <v>0.82389937106918243</v>
      </c>
      <c r="AE38" s="2">
        <f t="shared" si="4"/>
        <v>0.70754716981132071</v>
      </c>
      <c r="AF38" s="2">
        <f t="shared" si="5"/>
        <v>0.93396226415094341</v>
      </c>
      <c r="AG38" s="2">
        <f t="shared" si="6"/>
        <v>0.83018867924528306</v>
      </c>
    </row>
    <row r="39" spans="1:33" s="15" customFormat="1" ht="78" x14ac:dyDescent="0.3">
      <c r="A39" s="3">
        <v>34</v>
      </c>
      <c r="B39" s="18" t="s">
        <v>440</v>
      </c>
      <c r="C39" s="18" t="s">
        <v>439</v>
      </c>
      <c r="D39" s="18" t="s">
        <v>438</v>
      </c>
      <c r="E39" s="50">
        <v>89.366708860759502</v>
      </c>
      <c r="F39" s="50">
        <v>19.725000000000001</v>
      </c>
      <c r="G39" s="50">
        <v>6.7249999999999996</v>
      </c>
      <c r="H39" s="50">
        <v>8</v>
      </c>
      <c r="I39" s="50">
        <v>5</v>
      </c>
      <c r="J39" s="50">
        <v>0</v>
      </c>
      <c r="K39" s="50">
        <v>22.7</v>
      </c>
      <c r="L39" s="50">
        <v>4</v>
      </c>
      <c r="M39" s="50">
        <v>7</v>
      </c>
      <c r="N39" s="50">
        <v>2.5</v>
      </c>
      <c r="O39" s="50">
        <v>0</v>
      </c>
      <c r="P39" s="50">
        <v>3.2</v>
      </c>
      <c r="Q39" s="50">
        <v>1</v>
      </c>
      <c r="R39" s="50">
        <v>5</v>
      </c>
      <c r="S39" s="50">
        <v>19.417721518987342</v>
      </c>
      <c r="T39" s="50">
        <v>9.6708860759493671</v>
      </c>
      <c r="U39" s="50">
        <v>9.7468354430379751</v>
      </c>
      <c r="V39" s="50">
        <v>27.518987341772153</v>
      </c>
      <c r="W39" s="50">
        <v>8.2784810126582276</v>
      </c>
      <c r="X39" s="50">
        <v>9.6962025316455698</v>
      </c>
      <c r="Y39" s="50">
        <v>9.5443037974683538</v>
      </c>
      <c r="AA39" s="2">
        <f t="shared" si="0"/>
        <v>0.97088607594936716</v>
      </c>
      <c r="AB39" s="2">
        <f t="shared" si="1"/>
        <v>0.96708860759493676</v>
      </c>
      <c r="AC39" s="2">
        <f t="shared" si="2"/>
        <v>0.97468354430379756</v>
      </c>
      <c r="AD39" s="2">
        <f t="shared" si="3"/>
        <v>0.9172995780590717</v>
      </c>
      <c r="AE39" s="2">
        <f t="shared" si="4"/>
        <v>0.82784810126582276</v>
      </c>
      <c r="AF39" s="2">
        <f t="shared" si="5"/>
        <v>0.96962025316455702</v>
      </c>
      <c r="AG39" s="2">
        <f t="shared" si="6"/>
        <v>0.95443037974683542</v>
      </c>
    </row>
    <row r="40" spans="1:33" s="15" customFormat="1" ht="78" x14ac:dyDescent="0.3">
      <c r="A40" s="3">
        <v>35</v>
      </c>
      <c r="B40" s="18" t="s">
        <v>437</v>
      </c>
      <c r="C40" s="18" t="s">
        <v>436</v>
      </c>
      <c r="D40" s="18" t="s">
        <v>435</v>
      </c>
      <c r="E40" s="50">
        <v>77.181685393258419</v>
      </c>
      <c r="F40" s="50">
        <v>12.625</v>
      </c>
      <c r="G40" s="50">
        <v>3.625</v>
      </c>
      <c r="H40" s="50">
        <v>7.5</v>
      </c>
      <c r="I40" s="50">
        <v>1.5</v>
      </c>
      <c r="J40" s="50">
        <v>0</v>
      </c>
      <c r="K40" s="50">
        <v>15.9</v>
      </c>
      <c r="L40" s="50">
        <v>2.5</v>
      </c>
      <c r="M40" s="50">
        <v>3</v>
      </c>
      <c r="N40" s="50">
        <v>4</v>
      </c>
      <c r="O40" s="50">
        <v>0</v>
      </c>
      <c r="P40" s="50">
        <v>2.4000000000000004</v>
      </c>
      <c r="Q40" s="50">
        <v>0</v>
      </c>
      <c r="R40" s="50">
        <v>4</v>
      </c>
      <c r="S40" s="50">
        <v>19.550561797752806</v>
      </c>
      <c r="T40" s="50">
        <v>9.7752808988764031</v>
      </c>
      <c r="U40" s="50">
        <v>9.7752808988764031</v>
      </c>
      <c r="V40" s="50">
        <v>29.101123595505616</v>
      </c>
      <c r="W40" s="50">
        <v>9.6629213483146064</v>
      </c>
      <c r="X40" s="50">
        <v>9.6629213483146064</v>
      </c>
      <c r="Y40" s="50">
        <v>9.7752808988764031</v>
      </c>
      <c r="AA40" s="2">
        <f t="shared" si="0"/>
        <v>0.97752808988764028</v>
      </c>
      <c r="AB40" s="2">
        <f t="shared" si="1"/>
        <v>0.97752808988764028</v>
      </c>
      <c r="AC40" s="2">
        <f t="shared" si="2"/>
        <v>0.97752808988764028</v>
      </c>
      <c r="AD40" s="2">
        <f t="shared" si="3"/>
        <v>0.97003745318352053</v>
      </c>
      <c r="AE40" s="2">
        <f t="shared" si="4"/>
        <v>0.96629213483146059</v>
      </c>
      <c r="AF40" s="2">
        <f t="shared" si="5"/>
        <v>0.96629213483146059</v>
      </c>
      <c r="AG40" s="2">
        <f t="shared" si="6"/>
        <v>0.97752808988764028</v>
      </c>
    </row>
    <row r="41" spans="1:33" s="15" customFormat="1" ht="78" x14ac:dyDescent="0.3">
      <c r="A41" s="3">
        <v>36</v>
      </c>
      <c r="B41" s="18" t="s">
        <v>434</v>
      </c>
      <c r="C41" s="18" t="s">
        <v>433</v>
      </c>
      <c r="D41" s="18" t="s">
        <v>432</v>
      </c>
      <c r="E41" s="50">
        <v>81.849999999999994</v>
      </c>
      <c r="F41" s="50">
        <v>14.25</v>
      </c>
      <c r="G41" s="50">
        <v>4.75</v>
      </c>
      <c r="H41" s="50">
        <v>8</v>
      </c>
      <c r="I41" s="50">
        <v>1.5</v>
      </c>
      <c r="J41" s="50">
        <v>0</v>
      </c>
      <c r="K41" s="50">
        <v>18.8</v>
      </c>
      <c r="L41" s="50">
        <v>4.5</v>
      </c>
      <c r="M41" s="50">
        <v>4.5</v>
      </c>
      <c r="N41" s="50">
        <v>2.5</v>
      </c>
      <c r="O41" s="50">
        <v>0</v>
      </c>
      <c r="P41" s="50">
        <v>2.8</v>
      </c>
      <c r="Q41" s="50">
        <v>0</v>
      </c>
      <c r="R41" s="50">
        <v>4.5</v>
      </c>
      <c r="S41" s="50">
        <v>19.600000000000001</v>
      </c>
      <c r="T41" s="50">
        <v>9.6</v>
      </c>
      <c r="U41" s="50">
        <v>10</v>
      </c>
      <c r="V41" s="50">
        <v>29.2</v>
      </c>
      <c r="W41" s="50">
        <v>9.6</v>
      </c>
      <c r="X41" s="50">
        <v>9.92</v>
      </c>
      <c r="Y41" s="50">
        <v>9.68</v>
      </c>
      <c r="AA41" s="2">
        <f t="shared" si="0"/>
        <v>0.98</v>
      </c>
      <c r="AB41" s="2">
        <f t="shared" si="1"/>
        <v>0.96</v>
      </c>
      <c r="AC41" s="2">
        <f t="shared" si="2"/>
        <v>1</v>
      </c>
      <c r="AD41" s="2">
        <f t="shared" si="3"/>
        <v>0.97333333333333327</v>
      </c>
      <c r="AE41" s="2">
        <f t="shared" si="4"/>
        <v>0.96</v>
      </c>
      <c r="AF41" s="2">
        <f t="shared" si="5"/>
        <v>0.99199999999999999</v>
      </c>
      <c r="AG41" s="2">
        <f t="shared" si="6"/>
        <v>0.96799999999999997</v>
      </c>
    </row>
    <row r="42" spans="1:33" s="15" customFormat="1" ht="62.4" x14ac:dyDescent="0.3">
      <c r="A42" s="3">
        <v>37</v>
      </c>
      <c r="B42" s="18" t="s">
        <v>431</v>
      </c>
      <c r="C42" s="18" t="s">
        <v>430</v>
      </c>
      <c r="D42" s="18" t="s">
        <v>429</v>
      </c>
      <c r="E42" s="50">
        <v>70.471428571428575</v>
      </c>
      <c r="F42" s="50">
        <v>7.7</v>
      </c>
      <c r="G42" s="50">
        <v>5.2</v>
      </c>
      <c r="H42" s="50">
        <v>0</v>
      </c>
      <c r="I42" s="50">
        <v>2.5</v>
      </c>
      <c r="J42" s="50">
        <v>0</v>
      </c>
      <c r="K42" s="50">
        <v>16.7</v>
      </c>
      <c r="L42" s="50">
        <v>3.5</v>
      </c>
      <c r="M42" s="50">
        <v>3.5</v>
      </c>
      <c r="N42" s="50">
        <v>1</v>
      </c>
      <c r="O42" s="50">
        <v>0</v>
      </c>
      <c r="P42" s="50">
        <v>1.2000000000000002</v>
      </c>
      <c r="Q42" s="50">
        <v>0</v>
      </c>
      <c r="R42" s="50">
        <v>7.5</v>
      </c>
      <c r="S42" s="50">
        <v>19.642857142857142</v>
      </c>
      <c r="T42" s="50">
        <v>9.6428571428571423</v>
      </c>
      <c r="U42" s="50">
        <v>10</v>
      </c>
      <c r="V42" s="50">
        <v>26.428571428571431</v>
      </c>
      <c r="W42" s="50">
        <v>7.8571428571428568</v>
      </c>
      <c r="X42" s="50">
        <v>9.6428571428571423</v>
      </c>
      <c r="Y42" s="50">
        <v>8.9285714285714288</v>
      </c>
      <c r="AA42" s="2">
        <f t="shared" si="0"/>
        <v>0.9821428571428571</v>
      </c>
      <c r="AB42" s="2">
        <f t="shared" si="1"/>
        <v>0.96428571428571419</v>
      </c>
      <c r="AC42" s="2">
        <f t="shared" si="2"/>
        <v>1</v>
      </c>
      <c r="AD42" s="2">
        <f t="shared" si="3"/>
        <v>0.88095238095238093</v>
      </c>
      <c r="AE42" s="2">
        <f t="shared" si="4"/>
        <v>0.7857142857142857</v>
      </c>
      <c r="AF42" s="2">
        <f t="shared" si="5"/>
        <v>0.96428571428571419</v>
      </c>
      <c r="AG42" s="2">
        <f t="shared" si="6"/>
        <v>0.8928571428571429</v>
      </c>
    </row>
    <row r="43" spans="1:33" s="15" customFormat="1" ht="78" x14ac:dyDescent="0.3">
      <c r="A43" s="3">
        <v>38</v>
      </c>
      <c r="B43" s="18" t="s">
        <v>428</v>
      </c>
      <c r="C43" s="18" t="s">
        <v>427</v>
      </c>
      <c r="D43" s="18" t="s">
        <v>426</v>
      </c>
      <c r="E43" s="50">
        <v>88.509661016949153</v>
      </c>
      <c r="F43" s="50">
        <v>18.324999999999999</v>
      </c>
      <c r="G43" s="50">
        <v>5.8250000000000002</v>
      </c>
      <c r="H43" s="50">
        <v>8</v>
      </c>
      <c r="I43" s="50">
        <v>4.5</v>
      </c>
      <c r="J43" s="50">
        <v>0</v>
      </c>
      <c r="K43" s="50">
        <v>23.4</v>
      </c>
      <c r="L43" s="50">
        <v>6</v>
      </c>
      <c r="M43" s="50">
        <v>6.5</v>
      </c>
      <c r="N43" s="50">
        <v>1</v>
      </c>
      <c r="O43" s="50">
        <v>0</v>
      </c>
      <c r="P43" s="50">
        <v>4.4000000000000004</v>
      </c>
      <c r="Q43" s="50">
        <v>1</v>
      </c>
      <c r="R43" s="50">
        <v>4.5</v>
      </c>
      <c r="S43" s="50">
        <v>19.152542372881356</v>
      </c>
      <c r="T43" s="50">
        <v>9.6610169491525415</v>
      </c>
      <c r="U43" s="50">
        <v>9.4915254237288131</v>
      </c>
      <c r="V43" s="50">
        <v>27.627118644067799</v>
      </c>
      <c r="W43" s="50">
        <v>9.1525423728813564</v>
      </c>
      <c r="X43" s="50">
        <v>9.4915254237288131</v>
      </c>
      <c r="Y43" s="50">
        <v>8.9830508474576281</v>
      </c>
      <c r="AA43" s="2">
        <f t="shared" si="0"/>
        <v>0.95762711864406769</v>
      </c>
      <c r="AB43" s="2">
        <f t="shared" si="1"/>
        <v>0.96610169491525411</v>
      </c>
      <c r="AC43" s="2">
        <f t="shared" si="2"/>
        <v>0.94915254237288127</v>
      </c>
      <c r="AD43" s="2">
        <f t="shared" si="3"/>
        <v>0.92090395480225984</v>
      </c>
      <c r="AE43" s="2">
        <f t="shared" si="4"/>
        <v>0.9152542372881356</v>
      </c>
      <c r="AF43" s="2">
        <f t="shared" si="5"/>
        <v>0.94915254237288127</v>
      </c>
      <c r="AG43" s="2">
        <f t="shared" si="6"/>
        <v>0.89830508474576276</v>
      </c>
    </row>
    <row r="44" spans="1:33" s="15" customFormat="1" ht="78" x14ac:dyDescent="0.3">
      <c r="A44" s="3">
        <v>39</v>
      </c>
      <c r="B44" s="18" t="s">
        <v>425</v>
      </c>
      <c r="C44" s="18" t="s">
        <v>424</v>
      </c>
      <c r="D44" s="18" t="s">
        <v>423</v>
      </c>
      <c r="E44" s="50">
        <v>71.866666666666674</v>
      </c>
      <c r="F44" s="50">
        <v>15</v>
      </c>
      <c r="G44" s="50">
        <v>5.5</v>
      </c>
      <c r="H44" s="50">
        <v>5</v>
      </c>
      <c r="I44" s="50">
        <v>4.5</v>
      </c>
      <c r="J44" s="50">
        <v>0</v>
      </c>
      <c r="K44" s="50">
        <v>10.199999999999999</v>
      </c>
      <c r="L44" s="50">
        <v>0</v>
      </c>
      <c r="M44" s="50">
        <v>3</v>
      </c>
      <c r="N44" s="50">
        <v>2</v>
      </c>
      <c r="O44" s="50">
        <v>0</v>
      </c>
      <c r="P44" s="50">
        <v>1.2000000000000002</v>
      </c>
      <c r="Q44" s="50">
        <v>1</v>
      </c>
      <c r="R44" s="50">
        <v>3</v>
      </c>
      <c r="S44" s="50">
        <v>19.13978494623656</v>
      </c>
      <c r="T44" s="50">
        <v>9.56989247311828</v>
      </c>
      <c r="U44" s="50">
        <v>9.56989247311828</v>
      </c>
      <c r="V44" s="50">
        <v>27.526881720430111</v>
      </c>
      <c r="W44" s="50">
        <v>8.279569892473118</v>
      </c>
      <c r="X44" s="50">
        <v>9.56989247311828</v>
      </c>
      <c r="Y44" s="50">
        <v>9.67741935483871</v>
      </c>
      <c r="AA44" s="2">
        <f t="shared" si="0"/>
        <v>0.956989247311828</v>
      </c>
      <c r="AB44" s="2">
        <f t="shared" si="1"/>
        <v>0.956989247311828</v>
      </c>
      <c r="AC44" s="2">
        <f t="shared" si="2"/>
        <v>0.956989247311828</v>
      </c>
      <c r="AD44" s="2">
        <f t="shared" si="3"/>
        <v>0.91756272401433703</v>
      </c>
      <c r="AE44" s="2">
        <f t="shared" si="4"/>
        <v>0.82795698924731176</v>
      </c>
      <c r="AF44" s="2">
        <f t="shared" si="5"/>
        <v>0.956989247311828</v>
      </c>
      <c r="AG44" s="2">
        <f t="shared" si="6"/>
        <v>0.967741935483871</v>
      </c>
    </row>
    <row r="45" spans="1:33" s="15" customFormat="1" ht="78" x14ac:dyDescent="0.3">
      <c r="A45" s="3">
        <v>40</v>
      </c>
      <c r="B45" s="18" t="s">
        <v>422</v>
      </c>
      <c r="C45" s="18" t="s">
        <v>421</v>
      </c>
      <c r="D45" s="18" t="s">
        <v>420</v>
      </c>
      <c r="E45" s="50">
        <v>81.360989010989016</v>
      </c>
      <c r="F45" s="50">
        <v>10.35</v>
      </c>
      <c r="G45" s="50">
        <v>4.8499999999999996</v>
      </c>
      <c r="H45" s="50">
        <v>1</v>
      </c>
      <c r="I45" s="50">
        <v>4.5</v>
      </c>
      <c r="J45" s="50">
        <v>0</v>
      </c>
      <c r="K45" s="50">
        <v>22</v>
      </c>
      <c r="L45" s="50">
        <v>5.5</v>
      </c>
      <c r="M45" s="50">
        <v>5.5</v>
      </c>
      <c r="N45" s="50">
        <v>2.5</v>
      </c>
      <c r="O45" s="50">
        <v>0</v>
      </c>
      <c r="P45" s="50">
        <v>3</v>
      </c>
      <c r="Q45" s="50">
        <v>1</v>
      </c>
      <c r="R45" s="50">
        <v>4.5</v>
      </c>
      <c r="S45" s="50">
        <v>19.670329670329672</v>
      </c>
      <c r="T45" s="50">
        <v>9.8901098901098905</v>
      </c>
      <c r="U45" s="50">
        <v>9.7802197802197792</v>
      </c>
      <c r="V45" s="50">
        <v>29.340659340659339</v>
      </c>
      <c r="W45" s="50">
        <v>9.6703296703296697</v>
      </c>
      <c r="X45" s="50">
        <v>9.7802197802197792</v>
      </c>
      <c r="Y45" s="50">
        <v>9.8901098901098905</v>
      </c>
      <c r="AA45" s="2">
        <f t="shared" si="0"/>
        <v>0.98351648351648346</v>
      </c>
      <c r="AB45" s="2">
        <f t="shared" si="1"/>
        <v>0.98901098901098905</v>
      </c>
      <c r="AC45" s="2">
        <f t="shared" si="2"/>
        <v>0.97802197802197788</v>
      </c>
      <c r="AD45" s="2">
        <f t="shared" si="3"/>
        <v>0.97802197802197799</v>
      </c>
      <c r="AE45" s="2">
        <f t="shared" si="4"/>
        <v>0.96703296703296693</v>
      </c>
      <c r="AF45" s="2">
        <f t="shared" si="5"/>
        <v>0.97802197802197788</v>
      </c>
      <c r="AG45" s="2">
        <f t="shared" si="6"/>
        <v>0.98901098901098905</v>
      </c>
    </row>
    <row r="46" spans="1:33" s="15" customFormat="1" ht="78" x14ac:dyDescent="0.3">
      <c r="A46" s="3">
        <v>41</v>
      </c>
      <c r="B46" s="18" t="s">
        <v>419</v>
      </c>
      <c r="C46" s="18" t="s">
        <v>418</v>
      </c>
      <c r="D46" s="18" t="s">
        <v>417</v>
      </c>
      <c r="E46" s="50">
        <v>76.721176470588233</v>
      </c>
      <c r="F46" s="50">
        <v>16.675000000000001</v>
      </c>
      <c r="G46" s="50">
        <v>5.1749999999999998</v>
      </c>
      <c r="H46" s="50">
        <v>10</v>
      </c>
      <c r="I46" s="50">
        <v>1.5</v>
      </c>
      <c r="J46" s="50">
        <v>0</v>
      </c>
      <c r="K46" s="50">
        <v>17.100000000000001</v>
      </c>
      <c r="L46" s="50">
        <v>3.5</v>
      </c>
      <c r="M46" s="50">
        <v>5.5</v>
      </c>
      <c r="N46" s="50">
        <v>2</v>
      </c>
      <c r="O46" s="50">
        <v>0</v>
      </c>
      <c r="P46" s="50">
        <v>1.6</v>
      </c>
      <c r="Q46" s="50">
        <v>0</v>
      </c>
      <c r="R46" s="50">
        <v>4.5</v>
      </c>
      <c r="S46" s="50">
        <v>17.647058823529413</v>
      </c>
      <c r="T46" s="50">
        <v>8.8235294117647065</v>
      </c>
      <c r="U46" s="50">
        <v>8.8235294117647065</v>
      </c>
      <c r="V46" s="50">
        <v>25.294117647058826</v>
      </c>
      <c r="W46" s="50">
        <v>7.0588235294117654</v>
      </c>
      <c r="X46" s="50">
        <v>8.8235294117647065</v>
      </c>
      <c r="Y46" s="50">
        <v>9.4117647058823533</v>
      </c>
      <c r="AA46" s="2">
        <f t="shared" si="0"/>
        <v>0.88235294117647067</v>
      </c>
      <c r="AB46" s="2">
        <f t="shared" si="1"/>
        <v>0.88235294117647067</v>
      </c>
      <c r="AC46" s="2">
        <f t="shared" si="2"/>
        <v>0.88235294117647067</v>
      </c>
      <c r="AD46" s="2">
        <f t="shared" si="3"/>
        <v>0.84313725490196079</v>
      </c>
      <c r="AE46" s="2">
        <f t="shared" si="4"/>
        <v>0.70588235294117652</v>
      </c>
      <c r="AF46" s="2">
        <f t="shared" si="5"/>
        <v>0.88235294117647067</v>
      </c>
      <c r="AG46" s="2">
        <f t="shared" si="6"/>
        <v>0.94117647058823528</v>
      </c>
    </row>
    <row r="47" spans="1:33" s="15" customFormat="1" ht="78" x14ac:dyDescent="0.3">
      <c r="A47" s="3">
        <v>42</v>
      </c>
      <c r="B47" s="18" t="s">
        <v>416</v>
      </c>
      <c r="C47" s="18" t="s">
        <v>415</v>
      </c>
      <c r="D47" s="18" t="s">
        <v>414</v>
      </c>
      <c r="E47" s="50">
        <v>59.9</v>
      </c>
      <c r="F47" s="50">
        <v>4.25</v>
      </c>
      <c r="G47" s="50">
        <v>2.25</v>
      </c>
      <c r="H47" s="50">
        <v>0</v>
      </c>
      <c r="I47" s="50">
        <v>2</v>
      </c>
      <c r="J47" s="50">
        <v>0</v>
      </c>
      <c r="K47" s="50">
        <v>10.9</v>
      </c>
      <c r="L47" s="50">
        <v>2.5</v>
      </c>
      <c r="M47" s="50">
        <v>3.5</v>
      </c>
      <c r="N47" s="50">
        <v>1.5</v>
      </c>
      <c r="O47" s="50">
        <v>0</v>
      </c>
      <c r="P47" s="50">
        <v>0.4</v>
      </c>
      <c r="Q47" s="50">
        <v>0</v>
      </c>
      <c r="R47" s="50">
        <v>3</v>
      </c>
      <c r="S47" s="50">
        <v>17.885199999999998</v>
      </c>
      <c r="T47" s="50">
        <v>8.9507999999999992</v>
      </c>
      <c r="U47" s="50">
        <v>8.9344000000000001</v>
      </c>
      <c r="V47" s="50">
        <v>26.770499999999998</v>
      </c>
      <c r="W47" s="50">
        <v>8.7212999999999994</v>
      </c>
      <c r="X47" s="50">
        <v>8.9672000000000001</v>
      </c>
      <c r="Y47" s="50">
        <v>9.0820000000000007</v>
      </c>
      <c r="AA47" s="2">
        <f t="shared" si="0"/>
        <v>0.89425999999999994</v>
      </c>
      <c r="AB47" s="2">
        <f t="shared" si="1"/>
        <v>0.89507999999999988</v>
      </c>
      <c r="AC47" s="2">
        <f t="shared" si="2"/>
        <v>0.89344000000000001</v>
      </c>
      <c r="AD47" s="2">
        <f t="shared" si="3"/>
        <v>0.89235000000000009</v>
      </c>
      <c r="AE47" s="2">
        <f t="shared" si="4"/>
        <v>0.87212999999999996</v>
      </c>
      <c r="AF47" s="2">
        <f t="shared" si="5"/>
        <v>0.89671999999999996</v>
      </c>
      <c r="AG47" s="2">
        <f t="shared" si="6"/>
        <v>0.90820000000000012</v>
      </c>
    </row>
    <row r="48" spans="1:33" s="15" customFormat="1" ht="78" x14ac:dyDescent="0.3">
      <c r="A48" s="3">
        <v>43</v>
      </c>
      <c r="B48" s="18" t="s">
        <v>413</v>
      </c>
      <c r="C48" s="18" t="s">
        <v>412</v>
      </c>
      <c r="D48" s="18" t="s">
        <v>411</v>
      </c>
      <c r="E48" s="50">
        <v>69.627826086956517</v>
      </c>
      <c r="F48" s="50">
        <v>11.475</v>
      </c>
      <c r="G48" s="50">
        <v>5.4749999999999996</v>
      </c>
      <c r="H48" s="50">
        <v>5</v>
      </c>
      <c r="I48" s="50">
        <v>1</v>
      </c>
      <c r="J48" s="50">
        <v>0</v>
      </c>
      <c r="K48" s="50">
        <v>8.8000000000000007</v>
      </c>
      <c r="L48" s="50">
        <v>3.5</v>
      </c>
      <c r="M48" s="50">
        <v>3.5</v>
      </c>
      <c r="N48" s="50">
        <v>1</v>
      </c>
      <c r="O48" s="50">
        <v>0</v>
      </c>
      <c r="P48" s="50">
        <v>0.8</v>
      </c>
      <c r="Q48" s="50">
        <v>0</v>
      </c>
      <c r="R48" s="50">
        <v>0</v>
      </c>
      <c r="S48" s="50">
        <v>19.782608695652172</v>
      </c>
      <c r="T48" s="50">
        <v>9.7826086956521738</v>
      </c>
      <c r="U48" s="50">
        <v>10</v>
      </c>
      <c r="V48" s="50">
        <v>29.565217391304344</v>
      </c>
      <c r="W48" s="50">
        <v>10</v>
      </c>
      <c r="X48" s="50">
        <v>9.7826086956521738</v>
      </c>
      <c r="Y48" s="50">
        <v>9.7826086956521738</v>
      </c>
      <c r="AA48" s="2">
        <f t="shared" si="0"/>
        <v>0.98913043478260865</v>
      </c>
      <c r="AB48" s="2">
        <f t="shared" si="1"/>
        <v>0.97826086956521741</v>
      </c>
      <c r="AC48" s="2">
        <f t="shared" si="2"/>
        <v>1</v>
      </c>
      <c r="AD48" s="2">
        <f t="shared" si="3"/>
        <v>0.98550724637681153</v>
      </c>
      <c r="AE48" s="2">
        <f t="shared" si="4"/>
        <v>1</v>
      </c>
      <c r="AF48" s="2">
        <f t="shared" si="5"/>
        <v>0.97826086956521741</v>
      </c>
      <c r="AG48" s="2">
        <f t="shared" si="6"/>
        <v>0.97826086956521741</v>
      </c>
    </row>
    <row r="49" spans="1:33" s="2" customFormat="1" ht="62.4" x14ac:dyDescent="0.3">
      <c r="A49" s="3">
        <v>44</v>
      </c>
      <c r="B49" s="3" t="s">
        <v>410</v>
      </c>
      <c r="C49" s="3" t="s">
        <v>409</v>
      </c>
      <c r="D49" s="3">
        <v>3823032571</v>
      </c>
      <c r="E49" s="49">
        <v>73.400000000000006</v>
      </c>
      <c r="F49" s="49">
        <v>12.55</v>
      </c>
      <c r="G49" s="49">
        <v>4.55</v>
      </c>
      <c r="H49" s="49">
        <v>8</v>
      </c>
      <c r="I49" s="49">
        <v>0</v>
      </c>
      <c r="J49" s="49">
        <v>0</v>
      </c>
      <c r="K49" s="49">
        <v>16</v>
      </c>
      <c r="L49" s="49">
        <v>5</v>
      </c>
      <c r="M49" s="49">
        <v>6</v>
      </c>
      <c r="N49" s="49">
        <v>0</v>
      </c>
      <c r="O49" s="49">
        <v>0</v>
      </c>
      <c r="P49" s="49">
        <v>5</v>
      </c>
      <c r="Q49" s="49">
        <v>0</v>
      </c>
      <c r="R49" s="49">
        <v>0</v>
      </c>
      <c r="S49" s="49">
        <v>19.7</v>
      </c>
      <c r="T49" s="49">
        <v>10</v>
      </c>
      <c r="U49" s="49">
        <v>9.6999999999999993</v>
      </c>
      <c r="V49" s="49">
        <v>25.2</v>
      </c>
      <c r="W49" s="49">
        <v>8.1</v>
      </c>
      <c r="X49" s="49">
        <v>9.6999999999999993</v>
      </c>
      <c r="Y49" s="49">
        <v>7.4</v>
      </c>
      <c r="AA49" s="2">
        <f t="shared" si="0"/>
        <v>0.98499999999999999</v>
      </c>
      <c r="AB49" s="2">
        <f t="shared" si="1"/>
        <v>1</v>
      </c>
      <c r="AC49" s="2">
        <f t="shared" si="2"/>
        <v>0.97</v>
      </c>
      <c r="AD49" s="2">
        <f t="shared" si="3"/>
        <v>0.83999999999999986</v>
      </c>
      <c r="AE49" s="2">
        <f t="shared" si="4"/>
        <v>0.80999999999999994</v>
      </c>
      <c r="AF49" s="2">
        <f t="shared" si="5"/>
        <v>0.97</v>
      </c>
      <c r="AG49" s="2">
        <f t="shared" si="6"/>
        <v>0.74</v>
      </c>
    </row>
    <row r="50" spans="1:33" s="2" customFormat="1" ht="62.4" x14ac:dyDescent="0.3">
      <c r="A50" s="3">
        <v>45</v>
      </c>
      <c r="B50" s="3" t="s">
        <v>408</v>
      </c>
      <c r="C50" s="3" t="s">
        <v>407</v>
      </c>
      <c r="D50" s="3">
        <v>3823029716</v>
      </c>
      <c r="E50" s="49">
        <v>90.3</v>
      </c>
      <c r="F50" s="49">
        <v>24.55</v>
      </c>
      <c r="G50" s="49">
        <v>7.55</v>
      </c>
      <c r="H50" s="49">
        <v>9</v>
      </c>
      <c r="I50" s="49">
        <v>3</v>
      </c>
      <c r="J50" s="49">
        <v>5</v>
      </c>
      <c r="K50" s="49">
        <v>20.5</v>
      </c>
      <c r="L50" s="49">
        <v>5</v>
      </c>
      <c r="M50" s="49">
        <v>5</v>
      </c>
      <c r="N50" s="49">
        <v>4</v>
      </c>
      <c r="O50" s="49">
        <v>2</v>
      </c>
      <c r="P50" s="49">
        <v>0</v>
      </c>
      <c r="Q50" s="49">
        <v>4</v>
      </c>
      <c r="R50" s="49">
        <v>0.5</v>
      </c>
      <c r="S50" s="49">
        <v>19.399999999999999</v>
      </c>
      <c r="T50" s="49">
        <v>10</v>
      </c>
      <c r="U50" s="49">
        <v>9.4</v>
      </c>
      <c r="V50" s="49">
        <v>25.9</v>
      </c>
      <c r="W50" s="49">
        <v>8.1999999999999993</v>
      </c>
      <c r="X50" s="49">
        <v>8.8000000000000007</v>
      </c>
      <c r="Y50" s="49">
        <v>8.8000000000000007</v>
      </c>
      <c r="AA50" s="2">
        <f t="shared" si="0"/>
        <v>0.97</v>
      </c>
      <c r="AB50" s="2">
        <f t="shared" si="1"/>
        <v>1</v>
      </c>
      <c r="AC50" s="2">
        <f t="shared" si="2"/>
        <v>0.94000000000000006</v>
      </c>
      <c r="AD50" s="2">
        <f t="shared" si="3"/>
        <v>0.86</v>
      </c>
      <c r="AE50" s="2">
        <f t="shared" si="4"/>
        <v>0.82</v>
      </c>
      <c r="AF50" s="2">
        <f t="shared" si="5"/>
        <v>0.88000000000000012</v>
      </c>
      <c r="AG50" s="2">
        <f t="shared" si="6"/>
        <v>0.88000000000000012</v>
      </c>
    </row>
    <row r="51" spans="1:33" s="2" customFormat="1" ht="62.4" x14ac:dyDescent="0.3">
      <c r="A51" s="3">
        <v>46</v>
      </c>
      <c r="B51" s="3" t="s">
        <v>406</v>
      </c>
      <c r="C51" s="3" t="s">
        <v>405</v>
      </c>
      <c r="D51" s="3">
        <v>3823029709</v>
      </c>
      <c r="E51" s="49">
        <v>94.6</v>
      </c>
      <c r="F51" s="49">
        <v>24.1</v>
      </c>
      <c r="G51" s="49">
        <v>5.0999999999999996</v>
      </c>
      <c r="H51" s="49">
        <v>9</v>
      </c>
      <c r="I51" s="49">
        <v>5</v>
      </c>
      <c r="J51" s="49">
        <v>5</v>
      </c>
      <c r="K51" s="49">
        <v>23</v>
      </c>
      <c r="L51" s="49">
        <v>7</v>
      </c>
      <c r="M51" s="49">
        <v>6</v>
      </c>
      <c r="N51" s="49">
        <v>4</v>
      </c>
      <c r="O51" s="49">
        <v>0</v>
      </c>
      <c r="P51" s="49">
        <v>2.5</v>
      </c>
      <c r="Q51" s="49">
        <v>2</v>
      </c>
      <c r="R51" s="49">
        <v>1.5</v>
      </c>
      <c r="S51" s="49">
        <v>19.600000000000001</v>
      </c>
      <c r="T51" s="49">
        <v>9.8000000000000007</v>
      </c>
      <c r="U51" s="49">
        <v>9.8000000000000007</v>
      </c>
      <c r="V51" s="49">
        <v>27.9</v>
      </c>
      <c r="W51" s="49">
        <v>8.8000000000000007</v>
      </c>
      <c r="X51" s="49">
        <v>9.6</v>
      </c>
      <c r="Y51" s="49">
        <v>9.5</v>
      </c>
      <c r="AA51" s="2">
        <f t="shared" si="0"/>
        <v>0.98000000000000009</v>
      </c>
      <c r="AB51" s="2">
        <f t="shared" si="1"/>
        <v>0.98000000000000009</v>
      </c>
      <c r="AC51" s="2">
        <f t="shared" si="2"/>
        <v>0.98000000000000009</v>
      </c>
      <c r="AD51" s="2">
        <f t="shared" si="3"/>
        <v>0.93</v>
      </c>
      <c r="AE51" s="2">
        <f t="shared" si="4"/>
        <v>0.88000000000000012</v>
      </c>
      <c r="AF51" s="2">
        <f t="shared" si="5"/>
        <v>0.96</v>
      </c>
      <c r="AG51" s="2">
        <f t="shared" si="6"/>
        <v>0.95</v>
      </c>
    </row>
    <row r="52" spans="1:33" s="2" customFormat="1" ht="62.4" x14ac:dyDescent="0.3">
      <c r="A52" s="3">
        <v>47</v>
      </c>
      <c r="B52" s="3" t="s">
        <v>404</v>
      </c>
      <c r="C52" s="3" t="s">
        <v>403</v>
      </c>
      <c r="D52" s="3">
        <v>3823029762</v>
      </c>
      <c r="E52" s="49">
        <v>81.099999999999994</v>
      </c>
      <c r="F52" s="49">
        <v>25</v>
      </c>
      <c r="G52" s="49">
        <v>5</v>
      </c>
      <c r="H52" s="49">
        <v>10</v>
      </c>
      <c r="I52" s="49">
        <v>5</v>
      </c>
      <c r="J52" s="49">
        <v>5</v>
      </c>
      <c r="K52" s="49">
        <v>9.5</v>
      </c>
      <c r="L52" s="49">
        <v>4</v>
      </c>
      <c r="M52" s="49">
        <v>3</v>
      </c>
      <c r="N52" s="49">
        <v>0</v>
      </c>
      <c r="O52" s="49">
        <v>0</v>
      </c>
      <c r="P52" s="49">
        <v>2.5</v>
      </c>
      <c r="Q52" s="49">
        <v>0</v>
      </c>
      <c r="R52" s="49">
        <v>0</v>
      </c>
      <c r="S52" s="49">
        <v>18.2</v>
      </c>
      <c r="T52" s="49">
        <v>9</v>
      </c>
      <c r="U52" s="49">
        <v>9.1999999999999993</v>
      </c>
      <c r="V52" s="49">
        <v>28.4</v>
      </c>
      <c r="W52" s="49">
        <v>9.4</v>
      </c>
      <c r="X52" s="49">
        <v>9.5</v>
      </c>
      <c r="Y52" s="49">
        <v>9.4</v>
      </c>
      <c r="AA52" s="2">
        <f t="shared" si="0"/>
        <v>0.90999999999999992</v>
      </c>
      <c r="AB52" s="2">
        <f t="shared" si="1"/>
        <v>0.9</v>
      </c>
      <c r="AC52" s="2">
        <f t="shared" si="2"/>
        <v>0.91999999999999993</v>
      </c>
      <c r="AD52" s="2">
        <f t="shared" si="3"/>
        <v>0.94333333333333336</v>
      </c>
      <c r="AE52" s="2">
        <f t="shared" si="4"/>
        <v>0.94000000000000006</v>
      </c>
      <c r="AF52" s="2">
        <f t="shared" si="5"/>
        <v>0.95</v>
      </c>
      <c r="AG52" s="2">
        <f t="shared" si="6"/>
        <v>0.94000000000000006</v>
      </c>
    </row>
    <row r="53" spans="1:33" s="2" customFormat="1" ht="62.4" x14ac:dyDescent="0.3">
      <c r="A53" s="3">
        <v>48</v>
      </c>
      <c r="B53" s="3" t="s">
        <v>402</v>
      </c>
      <c r="C53" s="3" t="s">
        <v>401</v>
      </c>
      <c r="D53" s="3">
        <v>3823029811</v>
      </c>
      <c r="E53" s="49">
        <v>83.4</v>
      </c>
      <c r="F53" s="49">
        <v>23.9</v>
      </c>
      <c r="G53" s="49">
        <v>7.9</v>
      </c>
      <c r="H53" s="49">
        <v>8</v>
      </c>
      <c r="I53" s="49">
        <v>3</v>
      </c>
      <c r="J53" s="49">
        <v>5</v>
      </c>
      <c r="K53" s="49">
        <v>11.5</v>
      </c>
      <c r="L53" s="49">
        <v>3</v>
      </c>
      <c r="M53" s="49">
        <v>8</v>
      </c>
      <c r="N53" s="49">
        <v>0</v>
      </c>
      <c r="O53" s="49">
        <v>0</v>
      </c>
      <c r="P53" s="49">
        <v>0</v>
      </c>
      <c r="Q53" s="49">
        <v>0</v>
      </c>
      <c r="R53" s="49">
        <v>0.5</v>
      </c>
      <c r="S53" s="49">
        <v>19.2</v>
      </c>
      <c r="T53" s="49">
        <v>9.6</v>
      </c>
      <c r="U53" s="49">
        <v>9.6</v>
      </c>
      <c r="V53" s="49">
        <v>28.8</v>
      </c>
      <c r="W53" s="49">
        <v>9.6</v>
      </c>
      <c r="X53" s="49">
        <v>9.6</v>
      </c>
      <c r="Y53" s="49">
        <v>9.6</v>
      </c>
      <c r="AA53" s="2">
        <f t="shared" si="0"/>
        <v>0.96</v>
      </c>
      <c r="AB53" s="2">
        <f t="shared" si="1"/>
        <v>0.96</v>
      </c>
      <c r="AC53" s="2">
        <f t="shared" si="2"/>
        <v>0.96</v>
      </c>
      <c r="AD53" s="2">
        <f t="shared" si="3"/>
        <v>0.96</v>
      </c>
      <c r="AE53" s="2">
        <f t="shared" si="4"/>
        <v>0.96</v>
      </c>
      <c r="AF53" s="2">
        <f t="shared" si="5"/>
        <v>0.96</v>
      </c>
      <c r="AG53" s="2">
        <f t="shared" si="6"/>
        <v>0.96</v>
      </c>
    </row>
    <row r="54" spans="1:33" s="2" customFormat="1" ht="62.4" x14ac:dyDescent="0.3">
      <c r="A54" s="3">
        <v>49</v>
      </c>
      <c r="B54" s="3" t="s">
        <v>400</v>
      </c>
      <c r="C54" s="3" t="s">
        <v>399</v>
      </c>
      <c r="D54" s="3">
        <v>3823020181</v>
      </c>
      <c r="E54" s="49">
        <v>77.5</v>
      </c>
      <c r="F54" s="49">
        <v>18.899999999999999</v>
      </c>
      <c r="G54" s="49">
        <v>3.9</v>
      </c>
      <c r="H54" s="49">
        <v>6</v>
      </c>
      <c r="I54" s="49">
        <v>4</v>
      </c>
      <c r="J54" s="49">
        <v>5</v>
      </c>
      <c r="K54" s="49">
        <v>10</v>
      </c>
      <c r="L54" s="49">
        <v>3</v>
      </c>
      <c r="M54" s="49">
        <v>7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20</v>
      </c>
      <c r="T54" s="49">
        <v>10</v>
      </c>
      <c r="U54" s="49">
        <v>10</v>
      </c>
      <c r="V54" s="49">
        <v>28.6</v>
      </c>
      <c r="W54" s="49">
        <v>8.8000000000000007</v>
      </c>
      <c r="X54" s="49">
        <v>10</v>
      </c>
      <c r="Y54" s="49">
        <v>9.9</v>
      </c>
      <c r="AA54" s="2">
        <f t="shared" si="0"/>
        <v>1</v>
      </c>
      <c r="AB54" s="2">
        <f t="shared" si="1"/>
        <v>1</v>
      </c>
      <c r="AC54" s="2">
        <f t="shared" si="2"/>
        <v>1</v>
      </c>
      <c r="AD54" s="2">
        <f t="shared" si="3"/>
        <v>0.95666666666666667</v>
      </c>
      <c r="AE54" s="2">
        <f t="shared" si="4"/>
        <v>0.88000000000000012</v>
      </c>
      <c r="AF54" s="2">
        <f t="shared" si="5"/>
        <v>1</v>
      </c>
      <c r="AG54" s="2">
        <f t="shared" si="6"/>
        <v>0.99</v>
      </c>
    </row>
    <row r="55" spans="1:33" s="2" customFormat="1" ht="62.4" x14ac:dyDescent="0.3">
      <c r="A55" s="3">
        <v>50</v>
      </c>
      <c r="B55" s="3" t="s">
        <v>398</v>
      </c>
      <c r="C55" s="3" t="s">
        <v>397</v>
      </c>
      <c r="D55" s="3">
        <v>3823029723</v>
      </c>
      <c r="E55" s="49">
        <f>F55+K55+S55+V55</f>
        <v>55.150000000000006</v>
      </c>
      <c r="F55" s="49">
        <v>1.65</v>
      </c>
      <c r="G55" s="49">
        <v>1.65</v>
      </c>
      <c r="H55" s="49">
        <v>0</v>
      </c>
      <c r="I55" s="49">
        <v>0</v>
      </c>
      <c r="J55" s="49">
        <v>0</v>
      </c>
      <c r="K55" s="49">
        <v>9.5</v>
      </c>
      <c r="L55" s="49">
        <v>7</v>
      </c>
      <c r="M55" s="49">
        <v>2</v>
      </c>
      <c r="N55" s="49">
        <v>0</v>
      </c>
      <c r="O55" s="49">
        <v>0</v>
      </c>
      <c r="P55" s="49">
        <v>0</v>
      </c>
      <c r="Q55" s="49">
        <v>0</v>
      </c>
      <c r="R55" s="49">
        <v>0.5</v>
      </c>
      <c r="S55" s="49">
        <f>SUM(T55:U55)</f>
        <v>17.600000000000001</v>
      </c>
      <c r="T55" s="49">
        <v>8.8000000000000007</v>
      </c>
      <c r="U55" s="49">
        <v>8.8000000000000007</v>
      </c>
      <c r="V55" s="49">
        <f>SUM(W55:Y55)</f>
        <v>26.400000000000002</v>
      </c>
      <c r="W55" s="49">
        <v>8.8000000000000007</v>
      </c>
      <c r="X55" s="49">
        <v>8.8000000000000007</v>
      </c>
      <c r="Y55" s="49">
        <v>8.8000000000000007</v>
      </c>
      <c r="AA55" s="2">
        <f t="shared" si="0"/>
        <v>0.88000000000000012</v>
      </c>
      <c r="AB55" s="2">
        <f t="shared" si="1"/>
        <v>0.88000000000000012</v>
      </c>
      <c r="AC55" s="2">
        <f t="shared" si="2"/>
        <v>0.88000000000000012</v>
      </c>
      <c r="AD55" s="2">
        <f t="shared" si="3"/>
        <v>0.88000000000000023</v>
      </c>
      <c r="AE55" s="2">
        <f t="shared" si="4"/>
        <v>0.88000000000000012</v>
      </c>
      <c r="AF55" s="2">
        <f t="shared" si="5"/>
        <v>0.88000000000000012</v>
      </c>
      <c r="AG55" s="2">
        <f t="shared" si="6"/>
        <v>0.88000000000000012</v>
      </c>
    </row>
    <row r="56" spans="1:33" s="2" customFormat="1" ht="62.4" x14ac:dyDescent="0.3">
      <c r="A56" s="3">
        <v>51</v>
      </c>
      <c r="B56" s="3" t="s">
        <v>396</v>
      </c>
      <c r="C56" s="3" t="s">
        <v>395</v>
      </c>
      <c r="D56" s="3">
        <v>3823029628</v>
      </c>
      <c r="E56" s="49">
        <v>91.7</v>
      </c>
      <c r="F56" s="49">
        <v>23.2</v>
      </c>
      <c r="G56" s="49">
        <v>5.2</v>
      </c>
      <c r="H56" s="49">
        <v>8</v>
      </c>
      <c r="I56" s="49">
        <v>5</v>
      </c>
      <c r="J56" s="49">
        <v>5</v>
      </c>
      <c r="K56" s="49">
        <v>23.5</v>
      </c>
      <c r="L56" s="49">
        <v>7</v>
      </c>
      <c r="M56" s="49">
        <v>3</v>
      </c>
      <c r="N56" s="49">
        <v>4</v>
      </c>
      <c r="O56" s="49">
        <v>0</v>
      </c>
      <c r="P56" s="49">
        <v>7.5</v>
      </c>
      <c r="Q56" s="49">
        <v>2</v>
      </c>
      <c r="R56" s="49">
        <v>0</v>
      </c>
      <c r="S56" s="49">
        <v>20</v>
      </c>
      <c r="T56" s="49">
        <v>10</v>
      </c>
      <c r="U56" s="49">
        <v>10</v>
      </c>
      <c r="V56" s="49">
        <v>25</v>
      </c>
      <c r="W56" s="49">
        <v>5</v>
      </c>
      <c r="X56" s="49">
        <v>10</v>
      </c>
      <c r="Y56" s="49">
        <v>10</v>
      </c>
      <c r="AA56" s="2">
        <f t="shared" si="0"/>
        <v>1</v>
      </c>
      <c r="AB56" s="2">
        <f t="shared" si="1"/>
        <v>1</v>
      </c>
      <c r="AC56" s="2">
        <f t="shared" si="2"/>
        <v>1</v>
      </c>
      <c r="AD56" s="2">
        <f t="shared" si="3"/>
        <v>0.83333333333333337</v>
      </c>
      <c r="AE56" s="2">
        <f t="shared" si="4"/>
        <v>0.5</v>
      </c>
      <c r="AF56" s="2">
        <f t="shared" si="5"/>
        <v>1</v>
      </c>
      <c r="AG56" s="2">
        <f t="shared" si="6"/>
        <v>1</v>
      </c>
    </row>
    <row r="57" spans="1:33" s="2" customFormat="1" ht="62.4" x14ac:dyDescent="0.3">
      <c r="A57" s="3">
        <v>52</v>
      </c>
      <c r="B57" s="3" t="s">
        <v>394</v>
      </c>
      <c r="C57" s="3" t="s">
        <v>393</v>
      </c>
      <c r="D57" s="3">
        <v>3823029586</v>
      </c>
      <c r="E57" s="49">
        <v>74.150000000000006</v>
      </c>
      <c r="F57" s="49">
        <v>12.15</v>
      </c>
      <c r="G57" s="49">
        <v>1.65</v>
      </c>
      <c r="H57" s="49">
        <v>7</v>
      </c>
      <c r="I57" s="49">
        <v>1</v>
      </c>
      <c r="J57" s="49">
        <v>2.5</v>
      </c>
      <c r="K57" s="49">
        <v>12</v>
      </c>
      <c r="L57" s="49">
        <v>2</v>
      </c>
      <c r="M57" s="49">
        <v>5</v>
      </c>
      <c r="N57" s="49">
        <v>0</v>
      </c>
      <c r="O57" s="49">
        <v>2</v>
      </c>
      <c r="P57" s="49">
        <v>2.5</v>
      </c>
      <c r="Q57" s="49">
        <v>0</v>
      </c>
      <c r="R57" s="49">
        <v>0.5</v>
      </c>
      <c r="S57" s="49">
        <v>20</v>
      </c>
      <c r="T57" s="49">
        <v>10</v>
      </c>
      <c r="U57" s="49">
        <v>10</v>
      </c>
      <c r="V57" s="49">
        <v>30</v>
      </c>
      <c r="W57" s="49">
        <v>10</v>
      </c>
      <c r="X57" s="49">
        <v>10</v>
      </c>
      <c r="Y57" s="49">
        <v>10</v>
      </c>
      <c r="AA57" s="2">
        <f t="shared" si="0"/>
        <v>1</v>
      </c>
      <c r="AB57" s="2">
        <f t="shared" si="1"/>
        <v>1</v>
      </c>
      <c r="AC57" s="2">
        <f t="shared" si="2"/>
        <v>1</v>
      </c>
      <c r="AD57" s="2">
        <f t="shared" si="3"/>
        <v>1</v>
      </c>
      <c r="AE57" s="2">
        <f t="shared" si="4"/>
        <v>1</v>
      </c>
      <c r="AF57" s="2">
        <f t="shared" si="5"/>
        <v>1</v>
      </c>
      <c r="AG57" s="2">
        <f t="shared" si="6"/>
        <v>1</v>
      </c>
    </row>
    <row r="58" spans="1:33" s="2" customFormat="1" ht="46.8" x14ac:dyDescent="0.3">
      <c r="A58" s="3">
        <v>53</v>
      </c>
      <c r="B58" s="3" t="s">
        <v>392</v>
      </c>
      <c r="C58" s="3" t="s">
        <v>391</v>
      </c>
      <c r="D58" s="3">
        <v>3823033889</v>
      </c>
      <c r="E58" s="49">
        <v>68.599999999999994</v>
      </c>
      <c r="F58" s="49">
        <v>11.05</v>
      </c>
      <c r="G58" s="49">
        <v>1.05</v>
      </c>
      <c r="H58" s="49">
        <v>0</v>
      </c>
      <c r="I58" s="49">
        <v>5</v>
      </c>
      <c r="J58" s="49">
        <v>5</v>
      </c>
      <c r="K58" s="49">
        <v>10</v>
      </c>
      <c r="L58" s="49">
        <v>4</v>
      </c>
      <c r="M58" s="49">
        <v>6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20</v>
      </c>
      <c r="T58" s="49">
        <v>10</v>
      </c>
      <c r="U58" s="49">
        <v>10</v>
      </c>
      <c r="V58" s="49">
        <v>27.5</v>
      </c>
      <c r="W58" s="49">
        <v>7.5</v>
      </c>
      <c r="X58" s="49">
        <v>10</v>
      </c>
      <c r="Y58" s="49">
        <v>10</v>
      </c>
      <c r="AA58" s="2">
        <f t="shared" si="0"/>
        <v>1</v>
      </c>
      <c r="AB58" s="2">
        <f t="shared" si="1"/>
        <v>1</v>
      </c>
      <c r="AC58" s="2">
        <f t="shared" si="2"/>
        <v>1</v>
      </c>
      <c r="AD58" s="2">
        <f t="shared" si="3"/>
        <v>0.91666666666666663</v>
      </c>
      <c r="AE58" s="2">
        <f t="shared" si="4"/>
        <v>0.75</v>
      </c>
      <c r="AF58" s="2">
        <f t="shared" si="5"/>
        <v>1</v>
      </c>
      <c r="AG58" s="2">
        <f t="shared" si="6"/>
        <v>1</v>
      </c>
    </row>
    <row r="59" spans="1:33" s="2" customFormat="1" ht="62.4" x14ac:dyDescent="0.3">
      <c r="A59" s="3">
        <v>54</v>
      </c>
      <c r="B59" s="3" t="s">
        <v>390</v>
      </c>
      <c r="C59" s="3" t="s">
        <v>389</v>
      </c>
      <c r="D59" s="3">
        <v>3823029674</v>
      </c>
      <c r="E59" s="49">
        <v>80.2</v>
      </c>
      <c r="F59" s="49">
        <v>23.3</v>
      </c>
      <c r="G59" s="49">
        <v>4.3</v>
      </c>
      <c r="H59" s="49">
        <v>10</v>
      </c>
      <c r="I59" s="49">
        <v>4</v>
      </c>
      <c r="J59" s="49">
        <v>5</v>
      </c>
      <c r="K59" s="49">
        <v>11</v>
      </c>
      <c r="L59" s="49">
        <v>7</v>
      </c>
      <c r="M59" s="49">
        <v>4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18.600000000000001</v>
      </c>
      <c r="T59" s="49">
        <v>9.3000000000000007</v>
      </c>
      <c r="U59" s="49">
        <v>9.3000000000000007</v>
      </c>
      <c r="V59" s="49">
        <v>27.3</v>
      </c>
      <c r="W59" s="49">
        <v>8.6999999999999993</v>
      </c>
      <c r="X59" s="49">
        <v>8.6999999999999993</v>
      </c>
      <c r="Y59" s="49">
        <v>10</v>
      </c>
      <c r="AA59" s="2">
        <f t="shared" si="0"/>
        <v>0.93</v>
      </c>
      <c r="AB59" s="2">
        <f t="shared" si="1"/>
        <v>0.93</v>
      </c>
      <c r="AC59" s="2">
        <f t="shared" si="2"/>
        <v>0.93</v>
      </c>
      <c r="AD59" s="2">
        <f t="shared" si="3"/>
        <v>0.91333333333333322</v>
      </c>
      <c r="AE59" s="2">
        <f t="shared" si="4"/>
        <v>0.86999999999999988</v>
      </c>
      <c r="AF59" s="2">
        <f t="shared" si="5"/>
        <v>0.86999999999999988</v>
      </c>
      <c r="AG59" s="2">
        <f t="shared" si="6"/>
        <v>1</v>
      </c>
    </row>
    <row r="60" spans="1:33" s="15" customFormat="1" ht="78" x14ac:dyDescent="0.3">
      <c r="A60" s="3">
        <v>55</v>
      </c>
      <c r="B60" s="18" t="s">
        <v>388</v>
      </c>
      <c r="C60" s="18" t="s">
        <v>387</v>
      </c>
      <c r="D60" s="18" t="s">
        <v>386</v>
      </c>
      <c r="E60" s="50">
        <v>81.531265822784803</v>
      </c>
      <c r="F60" s="50">
        <v>11.625</v>
      </c>
      <c r="G60" s="50">
        <v>2.625</v>
      </c>
      <c r="H60" s="50">
        <v>7.5</v>
      </c>
      <c r="I60" s="50">
        <v>1.5</v>
      </c>
      <c r="J60" s="50">
        <v>0</v>
      </c>
      <c r="K60" s="50">
        <v>21.8</v>
      </c>
      <c r="L60" s="50">
        <v>3.5</v>
      </c>
      <c r="M60" s="50">
        <v>4.5</v>
      </c>
      <c r="N60" s="50">
        <v>3.5</v>
      </c>
      <c r="O60" s="50">
        <v>0</v>
      </c>
      <c r="P60" s="50">
        <v>0.8</v>
      </c>
      <c r="Q60" s="50">
        <v>1</v>
      </c>
      <c r="R60" s="50">
        <v>8.5</v>
      </c>
      <c r="S60" s="50">
        <v>19.746835443037973</v>
      </c>
      <c r="T60" s="50">
        <v>10</v>
      </c>
      <c r="U60" s="50">
        <v>9.7468354430379751</v>
      </c>
      <c r="V60" s="50">
        <v>28.354430379746837</v>
      </c>
      <c r="W60" s="50">
        <v>8.9873417721518987</v>
      </c>
      <c r="X60" s="50">
        <v>9.8734177215189884</v>
      </c>
      <c r="Y60" s="50">
        <v>9.4936708860759484</v>
      </c>
      <c r="AA60" s="2">
        <f t="shared" si="0"/>
        <v>0.98734177215189878</v>
      </c>
      <c r="AB60" s="2">
        <f t="shared" si="1"/>
        <v>1</v>
      </c>
      <c r="AC60" s="2">
        <f t="shared" si="2"/>
        <v>0.97468354430379756</v>
      </c>
      <c r="AD60" s="2">
        <f t="shared" si="3"/>
        <v>0.94514767932489452</v>
      </c>
      <c r="AE60" s="2">
        <f t="shared" si="4"/>
        <v>0.89873417721518989</v>
      </c>
      <c r="AF60" s="2">
        <f t="shared" si="5"/>
        <v>0.98734177215189889</v>
      </c>
      <c r="AG60" s="2">
        <f t="shared" si="6"/>
        <v>0.94936708860759489</v>
      </c>
    </row>
    <row r="61" spans="1:33" s="15" customFormat="1" ht="78" x14ac:dyDescent="0.3">
      <c r="A61" s="3">
        <v>56</v>
      </c>
      <c r="B61" s="18" t="s">
        <v>385</v>
      </c>
      <c r="C61" s="18" t="s">
        <v>384</v>
      </c>
      <c r="D61" s="18" t="s">
        <v>383</v>
      </c>
      <c r="E61" s="50">
        <v>76.839024390243907</v>
      </c>
      <c r="F61" s="50">
        <v>14.55</v>
      </c>
      <c r="G61" s="50">
        <v>5.05</v>
      </c>
      <c r="H61" s="50">
        <v>8</v>
      </c>
      <c r="I61" s="50">
        <v>1.5</v>
      </c>
      <c r="J61" s="50">
        <v>0</v>
      </c>
      <c r="K61" s="50">
        <v>26.1</v>
      </c>
      <c r="L61" s="50">
        <v>5</v>
      </c>
      <c r="M61" s="50">
        <v>5</v>
      </c>
      <c r="N61" s="50">
        <v>1.5</v>
      </c>
      <c r="O61" s="50">
        <v>0</v>
      </c>
      <c r="P61" s="50">
        <v>4.6000000000000005</v>
      </c>
      <c r="Q61" s="50">
        <v>3</v>
      </c>
      <c r="R61" s="50">
        <v>7</v>
      </c>
      <c r="S61" s="50">
        <v>15.213414634146343</v>
      </c>
      <c r="T61" s="50">
        <v>7.5</v>
      </c>
      <c r="U61" s="50">
        <v>7.7134146341463419</v>
      </c>
      <c r="V61" s="50">
        <v>20.975609756097562</v>
      </c>
      <c r="W61" s="50">
        <v>6.3719512195121952</v>
      </c>
      <c r="X61" s="50">
        <v>7.5609756097560972</v>
      </c>
      <c r="Y61" s="50">
        <v>7.0426829268292677</v>
      </c>
      <c r="AA61" s="2">
        <f t="shared" si="0"/>
        <v>0.76067073170731714</v>
      </c>
      <c r="AB61" s="2">
        <f t="shared" si="1"/>
        <v>0.75</v>
      </c>
      <c r="AC61" s="2">
        <f t="shared" si="2"/>
        <v>0.77134146341463417</v>
      </c>
      <c r="AD61" s="2">
        <f t="shared" si="3"/>
        <v>0.69918699186991873</v>
      </c>
      <c r="AE61" s="2">
        <f t="shared" si="4"/>
        <v>0.63719512195121952</v>
      </c>
      <c r="AF61" s="2">
        <f t="shared" si="5"/>
        <v>0.75609756097560976</v>
      </c>
      <c r="AG61" s="2">
        <f t="shared" si="6"/>
        <v>0.70426829268292679</v>
      </c>
    </row>
    <row r="62" spans="1:33" s="15" customFormat="1" ht="78" x14ac:dyDescent="0.3">
      <c r="A62" s="3">
        <v>57</v>
      </c>
      <c r="B62" s="18" t="s">
        <v>382</v>
      </c>
      <c r="C62" s="18" t="s">
        <v>381</v>
      </c>
      <c r="D62" s="18" t="s">
        <v>380</v>
      </c>
      <c r="E62" s="50">
        <v>72.913333333333327</v>
      </c>
      <c r="F62" s="50">
        <v>12.375</v>
      </c>
      <c r="G62" s="50">
        <v>3.875</v>
      </c>
      <c r="H62" s="50">
        <v>7</v>
      </c>
      <c r="I62" s="50">
        <v>1.5</v>
      </c>
      <c r="J62" s="50">
        <v>0</v>
      </c>
      <c r="K62" s="50">
        <v>17.2</v>
      </c>
      <c r="L62" s="50">
        <v>3</v>
      </c>
      <c r="M62" s="50">
        <v>4.5</v>
      </c>
      <c r="N62" s="50">
        <v>2</v>
      </c>
      <c r="O62" s="50">
        <v>0</v>
      </c>
      <c r="P62" s="50">
        <v>1.2000000000000002</v>
      </c>
      <c r="Q62" s="50">
        <v>0</v>
      </c>
      <c r="R62" s="50">
        <v>6.5</v>
      </c>
      <c r="S62" s="50">
        <v>17.466666666666669</v>
      </c>
      <c r="T62" s="50">
        <v>8</v>
      </c>
      <c r="U62" s="50">
        <v>9.4666666666666668</v>
      </c>
      <c r="V62" s="50">
        <v>25.866666666666667</v>
      </c>
      <c r="W62" s="50">
        <v>7.7333333333333334</v>
      </c>
      <c r="X62" s="50">
        <v>8.9333333333333336</v>
      </c>
      <c r="Y62" s="50">
        <v>9.2000000000000011</v>
      </c>
      <c r="AA62" s="2">
        <f t="shared" si="0"/>
        <v>0.87333333333333329</v>
      </c>
      <c r="AB62" s="2">
        <f t="shared" si="1"/>
        <v>0.8</v>
      </c>
      <c r="AC62" s="2">
        <f t="shared" si="2"/>
        <v>0.94666666666666666</v>
      </c>
      <c r="AD62" s="2">
        <f t="shared" si="3"/>
        <v>0.86222222222222233</v>
      </c>
      <c r="AE62" s="2">
        <f t="shared" si="4"/>
        <v>0.77333333333333332</v>
      </c>
      <c r="AF62" s="2">
        <f t="shared" si="5"/>
        <v>0.89333333333333331</v>
      </c>
      <c r="AG62" s="2">
        <f t="shared" si="6"/>
        <v>0.92000000000000015</v>
      </c>
    </row>
    <row r="63" spans="1:33" s="15" customFormat="1" ht="78" x14ac:dyDescent="0.3">
      <c r="A63" s="3">
        <v>58</v>
      </c>
      <c r="B63" s="18" t="s">
        <v>379</v>
      </c>
      <c r="C63" s="18" t="s">
        <v>378</v>
      </c>
      <c r="D63" s="18" t="s">
        <v>377</v>
      </c>
      <c r="E63" s="50">
        <v>69.835483870967735</v>
      </c>
      <c r="F63" s="50">
        <v>15.3</v>
      </c>
      <c r="G63" s="50">
        <v>5.8000000000000007</v>
      </c>
      <c r="H63" s="50">
        <v>8</v>
      </c>
      <c r="I63" s="50">
        <v>1.5</v>
      </c>
      <c r="J63" s="50">
        <v>0</v>
      </c>
      <c r="K63" s="50">
        <v>12.6</v>
      </c>
      <c r="L63" s="50">
        <v>0.5</v>
      </c>
      <c r="M63" s="50">
        <v>4.5</v>
      </c>
      <c r="N63" s="50">
        <v>2.5</v>
      </c>
      <c r="O63" s="50">
        <v>0</v>
      </c>
      <c r="P63" s="50">
        <v>0.60000000000000009</v>
      </c>
      <c r="Q63" s="50">
        <v>0</v>
      </c>
      <c r="R63" s="50">
        <v>4.5</v>
      </c>
      <c r="S63" s="50">
        <v>18.064516129032256</v>
      </c>
      <c r="T63" s="50">
        <v>9.0322580645161281</v>
      </c>
      <c r="U63" s="50">
        <v>9.0322580645161281</v>
      </c>
      <c r="V63" s="50">
        <v>23.87096774193548</v>
      </c>
      <c r="W63" s="50">
        <v>6.4516129032258061</v>
      </c>
      <c r="X63" s="50">
        <v>8.7096774193548381</v>
      </c>
      <c r="Y63" s="50">
        <v>8.7096774193548381</v>
      </c>
      <c r="AA63" s="2">
        <f t="shared" si="0"/>
        <v>0.90322580645161277</v>
      </c>
      <c r="AB63" s="2">
        <f t="shared" si="1"/>
        <v>0.90322580645161277</v>
      </c>
      <c r="AC63" s="2">
        <f t="shared" si="2"/>
        <v>0.90322580645161277</v>
      </c>
      <c r="AD63" s="2">
        <f t="shared" si="3"/>
        <v>0.79569892473118264</v>
      </c>
      <c r="AE63" s="2">
        <f t="shared" si="4"/>
        <v>0.64516129032258063</v>
      </c>
      <c r="AF63" s="2">
        <f t="shared" si="5"/>
        <v>0.87096774193548376</v>
      </c>
      <c r="AG63" s="2">
        <f t="shared" si="6"/>
        <v>0.87096774193548376</v>
      </c>
    </row>
    <row r="64" spans="1:33" s="15" customFormat="1" ht="78" x14ac:dyDescent="0.3">
      <c r="A64" s="3">
        <v>59</v>
      </c>
      <c r="B64" s="18" t="s">
        <v>376</v>
      </c>
      <c r="C64" s="18" t="s">
        <v>375</v>
      </c>
      <c r="D64" s="18" t="s">
        <v>374</v>
      </c>
      <c r="E64" s="50">
        <v>71.44285714285715</v>
      </c>
      <c r="F64" s="50">
        <v>3.8</v>
      </c>
      <c r="G64" s="50">
        <v>2.2999999999999998</v>
      </c>
      <c r="H64" s="50">
        <v>0</v>
      </c>
      <c r="I64" s="50">
        <v>1.5</v>
      </c>
      <c r="J64" s="50">
        <v>0</v>
      </c>
      <c r="K64" s="50">
        <v>21.1</v>
      </c>
      <c r="L64" s="50">
        <v>4</v>
      </c>
      <c r="M64" s="50">
        <v>5</v>
      </c>
      <c r="N64" s="50">
        <v>1</v>
      </c>
      <c r="O64" s="50">
        <v>0</v>
      </c>
      <c r="P64" s="50">
        <v>5.0999999999999996</v>
      </c>
      <c r="Q64" s="50">
        <v>1</v>
      </c>
      <c r="R64" s="50">
        <v>5</v>
      </c>
      <c r="S64" s="50">
        <v>19.771428571428572</v>
      </c>
      <c r="T64" s="50">
        <v>9.8857142857142861</v>
      </c>
      <c r="U64" s="50">
        <v>9.8857142857142861</v>
      </c>
      <c r="V64" s="50">
        <v>26.771428571428572</v>
      </c>
      <c r="W64" s="50">
        <v>6.9714285714285715</v>
      </c>
      <c r="X64" s="50">
        <v>9.9142857142857146</v>
      </c>
      <c r="Y64" s="50">
        <v>9.8857142857142861</v>
      </c>
      <c r="AA64" s="2">
        <f t="shared" si="0"/>
        <v>0.98857142857142866</v>
      </c>
      <c r="AB64" s="2">
        <f t="shared" si="1"/>
        <v>0.98857142857142866</v>
      </c>
      <c r="AC64" s="2">
        <f t="shared" si="2"/>
        <v>0.98857142857142866</v>
      </c>
      <c r="AD64" s="2">
        <f t="shared" si="3"/>
        <v>0.89238095238095239</v>
      </c>
      <c r="AE64" s="2">
        <f t="shared" si="4"/>
        <v>0.69714285714285718</v>
      </c>
      <c r="AF64" s="2">
        <f t="shared" si="5"/>
        <v>0.99142857142857144</v>
      </c>
      <c r="AG64" s="2">
        <f t="shared" si="6"/>
        <v>0.98857142857142866</v>
      </c>
    </row>
    <row r="65" spans="1:33" s="15" customFormat="1" ht="78" x14ac:dyDescent="0.3">
      <c r="A65" s="3">
        <v>60</v>
      </c>
      <c r="B65" s="18" t="s">
        <v>373</v>
      </c>
      <c r="C65" s="18" t="s">
        <v>372</v>
      </c>
      <c r="D65" s="18" t="s">
        <v>371</v>
      </c>
      <c r="E65" s="50">
        <v>75.846161616161609</v>
      </c>
      <c r="F65" s="50">
        <v>12.025</v>
      </c>
      <c r="G65" s="50">
        <v>3.5249999999999999</v>
      </c>
      <c r="H65" s="50">
        <v>7</v>
      </c>
      <c r="I65" s="50">
        <v>1.5</v>
      </c>
      <c r="J65" s="50">
        <v>0</v>
      </c>
      <c r="K65" s="50">
        <v>22.2</v>
      </c>
      <c r="L65" s="50">
        <v>3.5</v>
      </c>
      <c r="M65" s="50">
        <v>6.5</v>
      </c>
      <c r="N65" s="50">
        <v>3</v>
      </c>
      <c r="O65" s="50">
        <v>0</v>
      </c>
      <c r="P65" s="50">
        <v>3.2</v>
      </c>
      <c r="Q65" s="50">
        <v>1</v>
      </c>
      <c r="R65" s="50">
        <v>5</v>
      </c>
      <c r="S65" s="50">
        <v>18.383838383838381</v>
      </c>
      <c r="T65" s="50">
        <v>9.0909090909090899</v>
      </c>
      <c r="U65" s="50">
        <v>9.2929292929292924</v>
      </c>
      <c r="V65" s="50">
        <v>23.232323232323232</v>
      </c>
      <c r="W65" s="50">
        <v>5.6565656565656566</v>
      </c>
      <c r="X65" s="50">
        <v>8.8888888888888893</v>
      </c>
      <c r="Y65" s="50">
        <v>8.6868686868686869</v>
      </c>
      <c r="AA65" s="2">
        <f t="shared" si="0"/>
        <v>0.91919191919191912</v>
      </c>
      <c r="AB65" s="2">
        <f t="shared" si="1"/>
        <v>0.90909090909090895</v>
      </c>
      <c r="AC65" s="2">
        <f t="shared" si="2"/>
        <v>0.92929292929292928</v>
      </c>
      <c r="AD65" s="2">
        <f t="shared" si="3"/>
        <v>0.77441077441077455</v>
      </c>
      <c r="AE65" s="2">
        <f t="shared" si="4"/>
        <v>0.56565656565656564</v>
      </c>
      <c r="AF65" s="2">
        <f t="shared" si="5"/>
        <v>0.88888888888888895</v>
      </c>
      <c r="AG65" s="2">
        <f t="shared" si="6"/>
        <v>0.86868686868686873</v>
      </c>
    </row>
    <row r="66" spans="1:33" s="15" customFormat="1" ht="78" x14ac:dyDescent="0.3">
      <c r="A66" s="3">
        <v>61</v>
      </c>
      <c r="B66" s="18" t="s">
        <v>370</v>
      </c>
      <c r="C66" s="18" t="s">
        <v>369</v>
      </c>
      <c r="D66" s="18" t="s">
        <v>368</v>
      </c>
      <c r="E66" s="50">
        <v>81.952404371584691</v>
      </c>
      <c r="F66" s="50">
        <v>12.925000000000001</v>
      </c>
      <c r="G66" s="50">
        <v>3.4249999999999998</v>
      </c>
      <c r="H66" s="50">
        <v>4</v>
      </c>
      <c r="I66" s="50">
        <v>5.5</v>
      </c>
      <c r="J66" s="50">
        <v>0</v>
      </c>
      <c r="K66" s="50">
        <v>21.7</v>
      </c>
      <c r="L66" s="50">
        <v>7</v>
      </c>
      <c r="M66" s="50">
        <v>5</v>
      </c>
      <c r="N66" s="50">
        <v>2</v>
      </c>
      <c r="O66" s="50">
        <v>0</v>
      </c>
      <c r="P66" s="50">
        <v>2.2000000000000002</v>
      </c>
      <c r="Q66" s="50">
        <v>1</v>
      </c>
      <c r="R66" s="50">
        <v>4.5</v>
      </c>
      <c r="S66" s="50">
        <v>19.125683060109289</v>
      </c>
      <c r="T66" s="50">
        <v>9.4535519125683063</v>
      </c>
      <c r="U66" s="50">
        <v>9.6721311475409841</v>
      </c>
      <c r="V66" s="50">
        <v>28.196721311475407</v>
      </c>
      <c r="W66" s="50">
        <v>9.4535519125683063</v>
      </c>
      <c r="X66" s="50">
        <v>9.6721311475409841</v>
      </c>
      <c r="Y66" s="50">
        <v>9.0710382513661205</v>
      </c>
      <c r="AA66" s="2">
        <f t="shared" si="0"/>
        <v>0.95628415300546454</v>
      </c>
      <c r="AB66" s="2">
        <f t="shared" si="1"/>
        <v>0.94535519125683065</v>
      </c>
      <c r="AC66" s="2">
        <f t="shared" si="2"/>
        <v>0.96721311475409844</v>
      </c>
      <c r="AD66" s="2">
        <f t="shared" si="3"/>
        <v>0.93989071038251371</v>
      </c>
      <c r="AE66" s="2">
        <f t="shared" si="4"/>
        <v>0.94535519125683065</v>
      </c>
      <c r="AF66" s="2">
        <f t="shared" si="5"/>
        <v>0.96721311475409844</v>
      </c>
      <c r="AG66" s="2">
        <f t="shared" si="6"/>
        <v>0.90710382513661203</v>
      </c>
    </row>
    <row r="67" spans="1:33" s="15" customFormat="1" ht="62.4" x14ac:dyDescent="0.3">
      <c r="A67" s="3">
        <v>62</v>
      </c>
      <c r="B67" s="18" t="s">
        <v>367</v>
      </c>
      <c r="C67" s="18" t="s">
        <v>366</v>
      </c>
      <c r="D67" s="18" t="s">
        <v>365</v>
      </c>
      <c r="E67" s="50">
        <v>75.082919254658378</v>
      </c>
      <c r="F67" s="50">
        <v>12.85</v>
      </c>
      <c r="G67" s="50">
        <v>4.3499999999999996</v>
      </c>
      <c r="H67" s="50">
        <v>4</v>
      </c>
      <c r="I67" s="50">
        <v>4.5</v>
      </c>
      <c r="J67" s="50">
        <v>0</v>
      </c>
      <c r="K67" s="50">
        <v>14.5</v>
      </c>
      <c r="L67" s="50">
        <v>1.5</v>
      </c>
      <c r="M67" s="50">
        <v>3.5</v>
      </c>
      <c r="N67" s="50">
        <v>1.5</v>
      </c>
      <c r="O67" s="50">
        <v>0</v>
      </c>
      <c r="P67" s="50">
        <v>1.5</v>
      </c>
      <c r="Q67" s="50">
        <v>0</v>
      </c>
      <c r="R67" s="50">
        <v>6.5</v>
      </c>
      <c r="S67" s="50">
        <v>19.534161490683228</v>
      </c>
      <c r="T67" s="50">
        <v>9.720496894409937</v>
      </c>
      <c r="U67" s="50">
        <v>9.8136645962732914</v>
      </c>
      <c r="V67" s="50">
        <v>28.198757763975159</v>
      </c>
      <c r="W67" s="50">
        <v>9.0683229813664603</v>
      </c>
      <c r="X67" s="50">
        <v>9.5962732919254652</v>
      </c>
      <c r="Y67" s="50">
        <v>9.5341614906832302</v>
      </c>
      <c r="AA67" s="2">
        <f t="shared" si="0"/>
        <v>0.97670807453416142</v>
      </c>
      <c r="AB67" s="2">
        <f t="shared" si="1"/>
        <v>0.97204968944099368</v>
      </c>
      <c r="AC67" s="2">
        <f t="shared" si="2"/>
        <v>0.98136645962732916</v>
      </c>
      <c r="AD67" s="2">
        <f t="shared" si="3"/>
        <v>0.93995859213250521</v>
      </c>
      <c r="AE67" s="2">
        <f t="shared" si="4"/>
        <v>0.90683229813664601</v>
      </c>
      <c r="AF67" s="2">
        <f t="shared" si="5"/>
        <v>0.95962732919254656</v>
      </c>
      <c r="AG67" s="2">
        <f t="shared" si="6"/>
        <v>0.95341614906832306</v>
      </c>
    </row>
    <row r="68" spans="1:33" s="15" customFormat="1" ht="109.2" x14ac:dyDescent="0.3">
      <c r="A68" s="3">
        <v>63</v>
      </c>
      <c r="B68" s="18" t="s">
        <v>364</v>
      </c>
      <c r="C68" s="18" t="s">
        <v>363</v>
      </c>
      <c r="D68" s="18" t="s">
        <v>362</v>
      </c>
      <c r="E68" s="50">
        <v>64</v>
      </c>
      <c r="F68" s="50">
        <v>4.0999999999999996</v>
      </c>
      <c r="G68" s="50">
        <v>2.1</v>
      </c>
      <c r="H68" s="50">
        <v>0</v>
      </c>
      <c r="I68" s="50">
        <v>2</v>
      </c>
      <c r="J68" s="50">
        <v>0</v>
      </c>
      <c r="K68" s="50">
        <v>9.9</v>
      </c>
      <c r="L68" s="50">
        <v>2.5</v>
      </c>
      <c r="M68" s="50">
        <v>3.5</v>
      </c>
      <c r="N68" s="50">
        <v>1.5</v>
      </c>
      <c r="O68" s="50">
        <v>0</v>
      </c>
      <c r="P68" s="50">
        <v>0.4</v>
      </c>
      <c r="Q68" s="50">
        <v>1</v>
      </c>
      <c r="R68" s="50">
        <v>1</v>
      </c>
      <c r="S68" s="50">
        <v>20</v>
      </c>
      <c r="T68" s="50">
        <v>10</v>
      </c>
      <c r="U68" s="50">
        <v>10</v>
      </c>
      <c r="V68" s="50">
        <v>30</v>
      </c>
      <c r="W68" s="50">
        <v>10</v>
      </c>
      <c r="X68" s="50">
        <v>10</v>
      </c>
      <c r="Y68" s="50">
        <v>10</v>
      </c>
      <c r="AA68" s="2">
        <f t="shared" si="0"/>
        <v>1</v>
      </c>
      <c r="AB68" s="2">
        <f t="shared" si="1"/>
        <v>1</v>
      </c>
      <c r="AC68" s="2">
        <f t="shared" si="2"/>
        <v>1</v>
      </c>
      <c r="AD68" s="2">
        <f t="shared" si="3"/>
        <v>1</v>
      </c>
      <c r="AE68" s="2">
        <f t="shared" si="4"/>
        <v>1</v>
      </c>
      <c r="AF68" s="2">
        <f t="shared" si="5"/>
        <v>1</v>
      </c>
      <c r="AG68" s="2">
        <f t="shared" si="6"/>
        <v>1</v>
      </c>
    </row>
    <row r="69" spans="1:33" s="15" customFormat="1" ht="78" x14ac:dyDescent="0.3">
      <c r="A69" s="3">
        <v>64</v>
      </c>
      <c r="B69" s="18" t="s">
        <v>361</v>
      </c>
      <c r="C69" s="18" t="s">
        <v>360</v>
      </c>
      <c r="D69" s="18" t="s">
        <v>359</v>
      </c>
      <c r="E69" s="50">
        <v>67.683333333333337</v>
      </c>
      <c r="F69" s="50">
        <v>6.2</v>
      </c>
      <c r="G69" s="50">
        <v>4.7</v>
      </c>
      <c r="H69" s="50">
        <v>0</v>
      </c>
      <c r="I69" s="50">
        <v>1.5</v>
      </c>
      <c r="J69" s="50">
        <v>0</v>
      </c>
      <c r="K69" s="50">
        <v>14.4</v>
      </c>
      <c r="L69" s="50">
        <v>0.5</v>
      </c>
      <c r="M69" s="50">
        <v>4.5</v>
      </c>
      <c r="N69" s="50">
        <v>1</v>
      </c>
      <c r="O69" s="50">
        <v>0</v>
      </c>
      <c r="P69" s="50">
        <v>2.4</v>
      </c>
      <c r="Q69" s="50">
        <v>1</v>
      </c>
      <c r="R69" s="50">
        <v>5</v>
      </c>
      <c r="S69" s="50">
        <v>19.722222222222221</v>
      </c>
      <c r="T69" s="50">
        <v>9.8611111111111107</v>
      </c>
      <c r="U69" s="50">
        <v>9.8611111111111107</v>
      </c>
      <c r="V69" s="50">
        <v>27.361111111111107</v>
      </c>
      <c r="W69" s="50">
        <v>7.7777777777777777</v>
      </c>
      <c r="X69" s="50">
        <v>9.7916666666666661</v>
      </c>
      <c r="Y69" s="50">
        <v>9.7916666666666661</v>
      </c>
      <c r="AA69" s="2">
        <f t="shared" si="0"/>
        <v>0.98611111111111105</v>
      </c>
      <c r="AB69" s="2">
        <f t="shared" si="1"/>
        <v>0.98611111111111105</v>
      </c>
      <c r="AC69" s="2">
        <f t="shared" si="2"/>
        <v>0.98611111111111105</v>
      </c>
      <c r="AD69" s="2">
        <f t="shared" si="3"/>
        <v>0.91203703703703709</v>
      </c>
      <c r="AE69" s="2">
        <f t="shared" si="4"/>
        <v>0.77777777777777779</v>
      </c>
      <c r="AF69" s="2">
        <f t="shared" si="5"/>
        <v>0.97916666666666663</v>
      </c>
      <c r="AG69" s="2">
        <f t="shared" si="6"/>
        <v>0.97916666666666663</v>
      </c>
    </row>
    <row r="70" spans="1:33" s="15" customFormat="1" ht="78" x14ac:dyDescent="0.3">
      <c r="A70" s="3">
        <v>65</v>
      </c>
      <c r="B70" s="18" t="s">
        <v>358</v>
      </c>
      <c r="C70" s="18" t="s">
        <v>357</v>
      </c>
      <c r="D70" s="18" t="s">
        <v>356</v>
      </c>
      <c r="E70" s="50">
        <v>59.980000000000004</v>
      </c>
      <c r="F70" s="50">
        <v>5.4749999999999996</v>
      </c>
      <c r="G70" s="50">
        <v>2.9750000000000001</v>
      </c>
      <c r="H70" s="50">
        <v>1</v>
      </c>
      <c r="I70" s="50">
        <v>1.5</v>
      </c>
      <c r="J70" s="50">
        <v>0</v>
      </c>
      <c r="K70" s="50">
        <v>4.5</v>
      </c>
      <c r="L70" s="50">
        <v>1.5</v>
      </c>
      <c r="M70" s="50">
        <v>2</v>
      </c>
      <c r="N70" s="50">
        <v>1</v>
      </c>
      <c r="O70" s="50">
        <v>0</v>
      </c>
      <c r="P70" s="50">
        <v>0</v>
      </c>
      <c r="Q70" s="50">
        <v>0</v>
      </c>
      <c r="R70" s="50">
        <v>0</v>
      </c>
      <c r="S70" s="50">
        <v>20</v>
      </c>
      <c r="T70" s="50">
        <v>10</v>
      </c>
      <c r="U70" s="50">
        <v>10</v>
      </c>
      <c r="V70" s="50">
        <v>30</v>
      </c>
      <c r="W70" s="50">
        <v>10</v>
      </c>
      <c r="X70" s="50">
        <v>10</v>
      </c>
      <c r="Y70" s="50">
        <v>10</v>
      </c>
      <c r="AA70" s="2">
        <f t="shared" si="0"/>
        <v>1</v>
      </c>
      <c r="AB70" s="2">
        <f t="shared" si="1"/>
        <v>1</v>
      </c>
      <c r="AC70" s="2">
        <f t="shared" si="2"/>
        <v>1</v>
      </c>
      <c r="AD70" s="2">
        <f t="shared" si="3"/>
        <v>1</v>
      </c>
      <c r="AE70" s="2">
        <f t="shared" si="4"/>
        <v>1</v>
      </c>
      <c r="AF70" s="2">
        <f t="shared" si="5"/>
        <v>1</v>
      </c>
      <c r="AG70" s="2">
        <f t="shared" si="6"/>
        <v>1</v>
      </c>
    </row>
    <row r="71" spans="1:33" s="15" customFormat="1" ht="78" x14ac:dyDescent="0.3">
      <c r="A71" s="3">
        <v>67</v>
      </c>
      <c r="B71" s="18" t="s">
        <v>355</v>
      </c>
      <c r="C71" s="18" t="s">
        <v>354</v>
      </c>
      <c r="D71" s="18" t="s">
        <v>353</v>
      </c>
      <c r="E71" s="50">
        <v>72.242857142857147</v>
      </c>
      <c r="F71" s="50">
        <v>6.5</v>
      </c>
      <c r="G71" s="50">
        <v>3</v>
      </c>
      <c r="H71" s="50">
        <v>2</v>
      </c>
      <c r="I71" s="50">
        <v>1.5</v>
      </c>
      <c r="J71" s="50">
        <v>0</v>
      </c>
      <c r="K71" s="50">
        <v>16.600000000000001</v>
      </c>
      <c r="L71" s="50">
        <v>4.5</v>
      </c>
      <c r="M71" s="50">
        <v>4</v>
      </c>
      <c r="N71" s="50">
        <v>1.5</v>
      </c>
      <c r="O71" s="50">
        <v>0</v>
      </c>
      <c r="P71" s="50">
        <v>1.6</v>
      </c>
      <c r="Q71" s="50">
        <v>0</v>
      </c>
      <c r="R71" s="50">
        <v>5</v>
      </c>
      <c r="S71" s="50">
        <v>19.714285714285715</v>
      </c>
      <c r="T71" s="50">
        <v>9.8571428571428577</v>
      </c>
      <c r="U71" s="50">
        <v>9.8571428571428577</v>
      </c>
      <c r="V71" s="50">
        <v>29.428571428571427</v>
      </c>
      <c r="W71" s="50">
        <v>9.7142857142857135</v>
      </c>
      <c r="X71" s="50">
        <v>9.8571428571428577</v>
      </c>
      <c r="Y71" s="50">
        <v>9.8571428571428577</v>
      </c>
      <c r="AA71" s="2">
        <f t="shared" ref="AA71:AA73" si="7">AVERAGE(AB71:AC71)</f>
        <v>0.98571428571428577</v>
      </c>
      <c r="AB71" s="2">
        <f t="shared" ref="AB71:AB73" si="8">ABS(T71/10)</f>
        <v>0.98571428571428577</v>
      </c>
      <c r="AC71" s="2">
        <f t="shared" ref="AC71:AC73" si="9">ABS(U71/10)</f>
        <v>0.98571428571428577</v>
      </c>
      <c r="AD71" s="2">
        <f t="shared" ref="AD71:AD73" si="10">AVERAGE(AE71:AG71)</f>
        <v>0.98095238095238102</v>
      </c>
      <c r="AE71" s="2">
        <f t="shared" ref="AE71:AE73" si="11">ABS(W71/10)</f>
        <v>0.97142857142857131</v>
      </c>
      <c r="AF71" s="2">
        <f t="shared" ref="AF71:AF73" si="12">ABS(X71/10)</f>
        <v>0.98571428571428577</v>
      </c>
      <c r="AG71" s="2">
        <f t="shared" ref="AG71:AG73" si="13">ABS(Y71/10)</f>
        <v>0.98571428571428577</v>
      </c>
    </row>
    <row r="72" spans="1:33" s="26" customFormat="1" ht="62.4" x14ac:dyDescent="0.3">
      <c r="A72" s="3">
        <v>68</v>
      </c>
      <c r="B72" s="27" t="s">
        <v>352</v>
      </c>
      <c r="C72" s="27" t="s">
        <v>351</v>
      </c>
      <c r="D72" s="27" t="s">
        <v>350</v>
      </c>
      <c r="E72" s="51">
        <f>F72+K72+S72+V72</f>
        <v>100.67500000000001</v>
      </c>
      <c r="F72" s="51">
        <f>G72+H72+I72+J72</f>
        <v>19.524999999999999</v>
      </c>
      <c r="G72" s="51">
        <v>10.525</v>
      </c>
      <c r="H72" s="51">
        <v>7.5</v>
      </c>
      <c r="I72" s="51">
        <v>1.5</v>
      </c>
      <c r="J72" s="51">
        <v>0</v>
      </c>
      <c r="K72" s="51">
        <f>L72+M72+N72+O72+P72+Q72+R72</f>
        <v>35.25</v>
      </c>
      <c r="L72" s="51">
        <v>7</v>
      </c>
      <c r="M72" s="51">
        <v>5.5</v>
      </c>
      <c r="N72" s="51">
        <v>3</v>
      </c>
      <c r="O72" s="51">
        <v>6</v>
      </c>
      <c r="P72" s="51">
        <v>6</v>
      </c>
      <c r="Q72" s="51">
        <v>2.5</v>
      </c>
      <c r="R72" s="51">
        <v>5.25</v>
      </c>
      <c r="S72" s="51">
        <f>T72+U72</f>
        <v>18.8</v>
      </c>
      <c r="T72" s="51">
        <v>9.4</v>
      </c>
      <c r="U72" s="51">
        <v>9.4</v>
      </c>
      <c r="V72" s="51">
        <f>W72+X72+Y72</f>
        <v>27.1</v>
      </c>
      <c r="W72" s="51">
        <v>8.3000000000000007</v>
      </c>
      <c r="X72" s="51">
        <v>9.5</v>
      </c>
      <c r="Y72" s="51">
        <v>9.3000000000000007</v>
      </c>
      <c r="AA72" s="2">
        <f t="shared" si="7"/>
        <v>0.94000000000000006</v>
      </c>
      <c r="AB72" s="2">
        <f t="shared" si="8"/>
        <v>0.94000000000000006</v>
      </c>
      <c r="AC72" s="2">
        <f t="shared" si="9"/>
        <v>0.94000000000000006</v>
      </c>
      <c r="AD72" s="2">
        <f t="shared" si="10"/>
        <v>0.90333333333333332</v>
      </c>
      <c r="AE72" s="2">
        <f t="shared" si="11"/>
        <v>0.83000000000000007</v>
      </c>
      <c r="AF72" s="2">
        <f t="shared" si="12"/>
        <v>0.95</v>
      </c>
      <c r="AG72" s="2">
        <f t="shared" si="13"/>
        <v>0.93</v>
      </c>
    </row>
    <row r="73" spans="1:33" s="26" customFormat="1" ht="62.4" x14ac:dyDescent="0.3">
      <c r="A73" s="3">
        <v>69</v>
      </c>
      <c r="B73" s="27" t="s">
        <v>349</v>
      </c>
      <c r="C73" s="27" t="s">
        <v>348</v>
      </c>
      <c r="D73" s="27" t="s">
        <v>347</v>
      </c>
      <c r="E73" s="51">
        <f>F73+K73+S73+V73</f>
        <v>82.025000000000006</v>
      </c>
      <c r="F73" s="51">
        <f>G73+H73+I73+J73</f>
        <v>10.324999999999999</v>
      </c>
      <c r="G73" s="51">
        <v>0.82499999999999996</v>
      </c>
      <c r="H73" s="51">
        <v>8</v>
      </c>
      <c r="I73" s="51">
        <v>1.5</v>
      </c>
      <c r="J73" s="51">
        <v>0</v>
      </c>
      <c r="K73" s="51">
        <f>L73+M73+N73+O73+P73+Q73+R73</f>
        <v>21.7</v>
      </c>
      <c r="L73" s="51">
        <v>7</v>
      </c>
      <c r="M73" s="51">
        <v>6.5</v>
      </c>
      <c r="N73" s="51">
        <v>3</v>
      </c>
      <c r="O73" s="51">
        <v>0</v>
      </c>
      <c r="P73" s="51">
        <v>2.7</v>
      </c>
      <c r="Q73" s="51">
        <v>2.5</v>
      </c>
      <c r="R73" s="51">
        <v>0</v>
      </c>
      <c r="S73" s="51">
        <f>T73+U73</f>
        <v>20</v>
      </c>
      <c r="T73" s="51">
        <v>10</v>
      </c>
      <c r="U73" s="51">
        <v>10</v>
      </c>
      <c r="V73" s="51">
        <f>W73+X73+Y73</f>
        <v>30</v>
      </c>
      <c r="W73" s="51">
        <v>10</v>
      </c>
      <c r="X73" s="51">
        <v>10</v>
      </c>
      <c r="Y73" s="51">
        <v>10</v>
      </c>
      <c r="AA73" s="2">
        <f t="shared" si="7"/>
        <v>1</v>
      </c>
      <c r="AB73" s="2">
        <f t="shared" si="8"/>
        <v>1</v>
      </c>
      <c r="AC73" s="2">
        <f t="shared" si="9"/>
        <v>1</v>
      </c>
      <c r="AD73" s="2">
        <f t="shared" si="10"/>
        <v>1</v>
      </c>
      <c r="AE73" s="2">
        <f t="shared" si="11"/>
        <v>1</v>
      </c>
      <c r="AF73" s="2">
        <f t="shared" si="12"/>
        <v>1</v>
      </c>
      <c r="AG73" s="2">
        <f t="shared" si="13"/>
        <v>1</v>
      </c>
    </row>
    <row r="74" spans="1:33" ht="15" x14ac:dyDescent="0.25">
      <c r="E74" s="82">
        <f>AVERAGE(E6:E73)</f>
        <v>76.400999630791617</v>
      </c>
      <c r="F74" s="82">
        <f t="shared" ref="F74:Y74" si="14">AVERAGE(F6:F73)</f>
        <v>14.46176470588235</v>
      </c>
      <c r="G74" s="82">
        <f t="shared" si="14"/>
        <v>4.4691176470588241</v>
      </c>
      <c r="H74" s="82">
        <f t="shared" si="14"/>
        <v>5.757352941176471</v>
      </c>
      <c r="I74" s="82">
        <f t="shared" si="14"/>
        <v>2.7279411764705883</v>
      </c>
      <c r="J74" s="82">
        <f t="shared" si="14"/>
        <v>1.5073529411764706</v>
      </c>
      <c r="K74" s="82">
        <f t="shared" si="14"/>
        <v>16.519852941176474</v>
      </c>
      <c r="L74" s="82">
        <f t="shared" si="14"/>
        <v>3.9705882352941178</v>
      </c>
      <c r="M74" s="82">
        <f t="shared" si="14"/>
        <v>5.007352941176471</v>
      </c>
      <c r="N74" s="82">
        <f t="shared" si="14"/>
        <v>1.6544117647058822</v>
      </c>
      <c r="O74" s="82">
        <f t="shared" si="14"/>
        <v>0.65588235294117647</v>
      </c>
      <c r="P74" s="82">
        <f t="shared" si="14"/>
        <v>1.8529411764705883</v>
      </c>
      <c r="Q74" s="82">
        <f t="shared" si="14"/>
        <v>0.73529411764705888</v>
      </c>
      <c r="R74" s="82">
        <f t="shared" si="14"/>
        <v>2.6433823529411766</v>
      </c>
      <c r="S74" s="82">
        <f t="shared" si="14"/>
        <v>18.813922749337969</v>
      </c>
      <c r="T74" s="82">
        <f t="shared" si="14"/>
        <v>9.4133924167820311</v>
      </c>
      <c r="U74" s="82">
        <f t="shared" si="14"/>
        <v>9.4005303325559399</v>
      </c>
      <c r="V74" s="82">
        <f t="shared" si="14"/>
        <v>26.606545999100728</v>
      </c>
      <c r="W74" s="82">
        <f t="shared" si="14"/>
        <v>8.0926505546249068</v>
      </c>
      <c r="X74" s="82">
        <f t="shared" si="14"/>
        <v>9.2882570361984307</v>
      </c>
      <c r="Y74" s="82">
        <f t="shared" si="14"/>
        <v>9.2278442906303386</v>
      </c>
      <c r="AA74" s="1">
        <f>AVERAGE(AA6:AA73)</f>
        <v>0.94069613746689829</v>
      </c>
      <c r="AB74" s="1">
        <f t="shared" ref="AB74:AG74" si="15">AVERAGE(AB6:AB73)</f>
        <v>0.94133924167820293</v>
      </c>
      <c r="AC74" s="1">
        <f t="shared" si="15"/>
        <v>0.94005303325559364</v>
      </c>
      <c r="AD74" s="1">
        <f t="shared" si="15"/>
        <v>0.88695839604845605</v>
      </c>
      <c r="AE74" s="1">
        <f t="shared" si="15"/>
        <v>0.80926505546249072</v>
      </c>
      <c r="AF74" s="1">
        <f t="shared" si="15"/>
        <v>0.92882570361984262</v>
      </c>
      <c r="AG74" s="1">
        <f t="shared" si="15"/>
        <v>0.92278442906303426</v>
      </c>
    </row>
  </sheetData>
  <mergeCells count="14">
    <mergeCell ref="V3:Y3"/>
    <mergeCell ref="A2:A3"/>
    <mergeCell ref="B2:B3"/>
    <mergeCell ref="C2:C3"/>
    <mergeCell ref="D2:D3"/>
    <mergeCell ref="E1:E4"/>
    <mergeCell ref="F1:Y1"/>
    <mergeCell ref="F2:J2"/>
    <mergeCell ref="K2:R2"/>
    <mergeCell ref="S2:U2"/>
    <mergeCell ref="V2:Y2"/>
    <mergeCell ref="F3:J3"/>
    <mergeCell ref="K3:R3"/>
    <mergeCell ref="S3:U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topLeftCell="D10" zoomScale="82" zoomScaleNormal="82" workbookViewId="0">
      <selection activeCell="AA18" sqref="AA18:AG18"/>
    </sheetView>
  </sheetViews>
  <sheetFormatPr defaultColWidth="9.109375" defaultRowHeight="14.4" x14ac:dyDescent="0.3"/>
  <cols>
    <col min="1" max="1" width="9.109375" style="1"/>
    <col min="2" max="2" width="42.88671875" style="1" customWidth="1"/>
    <col min="3" max="3" width="29.33203125" style="1" customWidth="1"/>
    <col min="4" max="4" width="14.6640625" style="1" customWidth="1"/>
    <col min="5" max="16384" width="9.109375" style="1"/>
  </cols>
  <sheetData>
    <row r="1" spans="1:33" ht="63" hidden="1" customHeight="1" x14ac:dyDescent="0.25">
      <c r="A1" s="12" t="s">
        <v>1044</v>
      </c>
      <c r="B1" s="11"/>
      <c r="C1" s="11"/>
      <c r="D1" s="11"/>
      <c r="E1" s="99" t="s">
        <v>31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33" ht="78.75" customHeight="1" x14ac:dyDescent="0.3">
      <c r="A2" s="108" t="s">
        <v>29</v>
      </c>
      <c r="B2" s="110" t="s">
        <v>28</v>
      </c>
      <c r="C2" s="112" t="s">
        <v>27</v>
      </c>
      <c r="D2" s="112" t="s">
        <v>26</v>
      </c>
      <c r="E2" s="99"/>
      <c r="F2" s="101" t="s">
        <v>25</v>
      </c>
      <c r="G2" s="101"/>
      <c r="H2" s="101"/>
      <c r="I2" s="101"/>
      <c r="J2" s="101"/>
      <c r="K2" s="101" t="s">
        <v>24</v>
      </c>
      <c r="L2" s="101"/>
      <c r="M2" s="101"/>
      <c r="N2" s="101"/>
      <c r="O2" s="101"/>
      <c r="P2" s="101"/>
      <c r="Q2" s="101"/>
      <c r="R2" s="101"/>
      <c r="S2" s="101" t="s">
        <v>23</v>
      </c>
      <c r="T2" s="101"/>
      <c r="U2" s="101"/>
      <c r="V2" s="101" t="s">
        <v>22</v>
      </c>
      <c r="W2" s="101"/>
      <c r="X2" s="101"/>
      <c r="Y2" s="101"/>
    </row>
    <row r="3" spans="1:33" ht="15.75" customHeight="1" x14ac:dyDescent="0.3">
      <c r="A3" s="109"/>
      <c r="B3" s="111"/>
      <c r="C3" s="112"/>
      <c r="D3" s="112"/>
      <c r="E3" s="99"/>
      <c r="F3" s="102" t="s">
        <v>20</v>
      </c>
      <c r="G3" s="102"/>
      <c r="H3" s="102"/>
      <c r="I3" s="102"/>
      <c r="J3" s="102"/>
      <c r="K3" s="102" t="s">
        <v>20</v>
      </c>
      <c r="L3" s="102"/>
      <c r="M3" s="102"/>
      <c r="N3" s="102"/>
      <c r="O3" s="102"/>
      <c r="P3" s="102"/>
      <c r="Q3" s="102"/>
      <c r="R3" s="102"/>
      <c r="S3" s="102" t="s">
        <v>20</v>
      </c>
      <c r="T3" s="102"/>
      <c r="U3" s="102"/>
      <c r="V3" s="102" t="s">
        <v>20</v>
      </c>
      <c r="W3" s="102"/>
      <c r="X3" s="102"/>
      <c r="Y3" s="102"/>
    </row>
    <row r="4" spans="1:33" ht="129.75" customHeight="1" x14ac:dyDescent="0.3">
      <c r="A4" s="7"/>
      <c r="B4" s="6"/>
      <c r="C4" s="5"/>
      <c r="D4" s="5"/>
      <c r="E4" s="99"/>
      <c r="F4" s="9" t="s">
        <v>6</v>
      </c>
      <c r="G4" s="8" t="s">
        <v>19</v>
      </c>
      <c r="H4" s="8" t="s">
        <v>16</v>
      </c>
      <c r="I4" s="8" t="s">
        <v>18</v>
      </c>
      <c r="J4" s="8" t="s">
        <v>17</v>
      </c>
      <c r="K4" s="9" t="s">
        <v>6</v>
      </c>
      <c r="L4" s="8" t="s">
        <v>13</v>
      </c>
      <c r="M4" s="8" t="s">
        <v>10</v>
      </c>
      <c r="N4" s="8" t="s">
        <v>11</v>
      </c>
      <c r="O4" s="8" t="s">
        <v>15</v>
      </c>
      <c r="P4" s="8" t="s">
        <v>12</v>
      </c>
      <c r="Q4" s="8" t="s">
        <v>14</v>
      </c>
      <c r="R4" s="8" t="s">
        <v>9</v>
      </c>
      <c r="S4" s="9" t="s">
        <v>6</v>
      </c>
      <c r="T4" s="8" t="s">
        <v>7</v>
      </c>
      <c r="U4" s="8" t="s">
        <v>8</v>
      </c>
      <c r="V4" s="9" t="s">
        <v>6</v>
      </c>
      <c r="W4" s="8" t="s">
        <v>3</v>
      </c>
      <c r="X4" s="8" t="s">
        <v>4</v>
      </c>
      <c r="Y4" s="8" t="s">
        <v>5</v>
      </c>
    </row>
    <row r="5" spans="1:33" ht="15.75" x14ac:dyDescent="0.25">
      <c r="A5" s="7"/>
      <c r="B5" s="6"/>
      <c r="C5" s="5"/>
      <c r="D5" s="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33" s="2" customFormat="1" ht="78" x14ac:dyDescent="0.3">
      <c r="A6" s="3">
        <v>1</v>
      </c>
      <c r="B6" s="18" t="s">
        <v>529</v>
      </c>
      <c r="C6" s="18" t="s">
        <v>528</v>
      </c>
      <c r="D6" s="53">
        <v>3824001128</v>
      </c>
      <c r="E6" s="50">
        <v>129.21349999999998</v>
      </c>
      <c r="F6" s="50">
        <v>31.231199999999998</v>
      </c>
      <c r="G6" s="50">
        <v>7.7062499999999998</v>
      </c>
      <c r="H6" s="50">
        <v>7.8791500000000001</v>
      </c>
      <c r="I6" s="50">
        <v>8.2125000000000004</v>
      </c>
      <c r="J6" s="50">
        <v>7.4333</v>
      </c>
      <c r="K6" s="50">
        <v>55.919800000000002</v>
      </c>
      <c r="L6" s="50">
        <v>8.1927000000000003</v>
      </c>
      <c r="M6" s="50">
        <v>8.1187500000000004</v>
      </c>
      <c r="N6" s="50">
        <v>8.2395999999999994</v>
      </c>
      <c r="O6" s="50">
        <v>7.65625</v>
      </c>
      <c r="P6" s="50">
        <v>8.5958500000000004</v>
      </c>
      <c r="Q6" s="50">
        <v>8.125</v>
      </c>
      <c r="R6" s="50">
        <v>6.9916499999999999</v>
      </c>
      <c r="S6" s="50">
        <v>16.993749999999999</v>
      </c>
      <c r="T6" s="50">
        <v>8.4583499999999994</v>
      </c>
      <c r="U6" s="50">
        <v>8.5353999999999992</v>
      </c>
      <c r="V6" s="50">
        <v>25.068750000000001</v>
      </c>
      <c r="W6" s="50">
        <v>7.2874999999999996</v>
      </c>
      <c r="X6" s="50">
        <v>8.5812500000000007</v>
      </c>
      <c r="Y6" s="50">
        <v>9.1999999999999993</v>
      </c>
      <c r="AA6" s="2">
        <f>AVERAGE(AB6:AC6)</f>
        <v>0.84968749999999993</v>
      </c>
      <c r="AB6" s="2">
        <f>ABS(T6/10)</f>
        <v>0.84583499999999989</v>
      </c>
      <c r="AC6" s="2">
        <f>ABS(U6/10)</f>
        <v>0.85353999999999997</v>
      </c>
      <c r="AD6" s="2">
        <f>AVERAGE(AE6:AG6)</f>
        <v>0.83562499999999995</v>
      </c>
      <c r="AE6" s="2">
        <f>ABS(W6/10)</f>
        <v>0.72875000000000001</v>
      </c>
      <c r="AF6" s="2">
        <f>ABS(X6/10)</f>
        <v>0.85812500000000003</v>
      </c>
      <c r="AG6" s="2">
        <f>ABS(Y6/10)</f>
        <v>0.91999999999999993</v>
      </c>
    </row>
    <row r="7" spans="1:33" s="2" customFormat="1" ht="46.8" x14ac:dyDescent="0.3">
      <c r="A7" s="3">
        <v>2</v>
      </c>
      <c r="B7" s="27" t="s">
        <v>533</v>
      </c>
      <c r="C7" s="27" t="s">
        <v>532</v>
      </c>
      <c r="D7" s="52">
        <v>3824001199</v>
      </c>
      <c r="E7" s="51">
        <v>129.43105</v>
      </c>
      <c r="F7" s="51">
        <v>36.975700000000003</v>
      </c>
      <c r="G7" s="51">
        <v>9.2195</v>
      </c>
      <c r="H7" s="51">
        <v>9.3658999999999999</v>
      </c>
      <c r="I7" s="51">
        <v>9.2927</v>
      </c>
      <c r="J7" s="51">
        <v>9.0975999999999999</v>
      </c>
      <c r="K7" s="51">
        <v>51.097650000000002</v>
      </c>
      <c r="L7" s="51">
        <v>6.3455499999999994</v>
      </c>
      <c r="M7" s="51">
        <v>6.7236000000000002</v>
      </c>
      <c r="N7" s="51">
        <v>7.8251999999999997</v>
      </c>
      <c r="O7" s="51">
        <v>8.1057000000000006</v>
      </c>
      <c r="P7" s="51">
        <v>8.4512</v>
      </c>
      <c r="Q7" s="51">
        <v>5.9553000000000003</v>
      </c>
      <c r="R7" s="51">
        <v>7.6910999999999996</v>
      </c>
      <c r="S7" s="51">
        <v>18.1829</v>
      </c>
      <c r="T7" s="51">
        <v>9.3618000000000006</v>
      </c>
      <c r="U7" s="51">
        <v>8.8210999999999995</v>
      </c>
      <c r="V7" s="51">
        <v>23.174800000000001</v>
      </c>
      <c r="W7" s="51">
        <v>5.4958999999999998</v>
      </c>
      <c r="X7" s="51">
        <v>8.4228000000000005</v>
      </c>
      <c r="Y7" s="51">
        <v>9.2561</v>
      </c>
      <c r="AA7" s="2">
        <f t="shared" ref="AA7:AA17" si="0">AVERAGE(AB7:AC7)</f>
        <v>0.90914499999999998</v>
      </c>
      <c r="AB7" s="2">
        <f t="shared" ref="AB7:AB17" si="1">ABS(T7/10)</f>
        <v>0.93618000000000001</v>
      </c>
      <c r="AC7" s="2">
        <f t="shared" ref="AC7:AC17" si="2">ABS(U7/10)</f>
        <v>0.88210999999999995</v>
      </c>
      <c r="AD7" s="2">
        <f t="shared" ref="AD7:AD17" si="3">AVERAGE(AE7:AG7)</f>
        <v>0.77249333333333325</v>
      </c>
      <c r="AE7" s="2">
        <f t="shared" ref="AE7:AE17" si="4">ABS(W7/10)</f>
        <v>0.54959000000000002</v>
      </c>
      <c r="AF7" s="2">
        <f t="shared" ref="AF7:AF17" si="5">ABS(X7/10)</f>
        <v>0.84228000000000003</v>
      </c>
      <c r="AG7" s="2">
        <f t="shared" ref="AG7:AG17" si="6">ABS(Y7/10)</f>
        <v>0.92561000000000004</v>
      </c>
    </row>
    <row r="8" spans="1:33" s="2" customFormat="1" ht="46.8" x14ac:dyDescent="0.3">
      <c r="A8" s="3">
        <v>3</v>
      </c>
      <c r="B8" s="3" t="s">
        <v>537</v>
      </c>
      <c r="C8" s="3" t="s">
        <v>536</v>
      </c>
      <c r="D8" s="54">
        <v>3824001255</v>
      </c>
      <c r="E8" s="49">
        <v>130.44</v>
      </c>
      <c r="F8" s="49">
        <v>36.68</v>
      </c>
      <c r="G8" s="49">
        <v>9.44</v>
      </c>
      <c r="H8" s="49">
        <v>9.56</v>
      </c>
      <c r="I8" s="49">
        <v>9.48</v>
      </c>
      <c r="J8" s="49">
        <v>8.1999999999999993</v>
      </c>
      <c r="K8" s="49">
        <v>45.76</v>
      </c>
      <c r="L8" s="49">
        <v>8.64</v>
      </c>
      <c r="M8" s="49">
        <v>9.8000000000000007</v>
      </c>
      <c r="N8" s="49">
        <v>8.36</v>
      </c>
      <c r="O8" s="49">
        <v>0.84</v>
      </c>
      <c r="P8" s="49">
        <v>9.64</v>
      </c>
      <c r="Q8" s="49">
        <v>7.52</v>
      </c>
      <c r="R8" s="49">
        <v>0.96</v>
      </c>
      <c r="S8" s="49">
        <v>19.2</v>
      </c>
      <c r="T8" s="49">
        <v>9.1999999999999993</v>
      </c>
      <c r="U8" s="49">
        <v>10</v>
      </c>
      <c r="V8" s="49">
        <v>28.8</v>
      </c>
      <c r="W8" s="49">
        <v>8.8000000000000007</v>
      </c>
      <c r="X8" s="49">
        <v>10</v>
      </c>
      <c r="Y8" s="49">
        <v>10</v>
      </c>
      <c r="AA8" s="2">
        <f t="shared" si="0"/>
        <v>0.96</v>
      </c>
      <c r="AB8" s="2">
        <f t="shared" si="1"/>
        <v>0.91999999999999993</v>
      </c>
      <c r="AC8" s="2">
        <f t="shared" si="2"/>
        <v>1</v>
      </c>
      <c r="AD8" s="2">
        <f t="shared" si="3"/>
        <v>0.96</v>
      </c>
      <c r="AE8" s="2">
        <f t="shared" si="4"/>
        <v>0.88000000000000012</v>
      </c>
      <c r="AF8" s="2">
        <f t="shared" si="5"/>
        <v>1</v>
      </c>
      <c r="AG8" s="2">
        <f t="shared" si="6"/>
        <v>1</v>
      </c>
    </row>
    <row r="9" spans="1:33" s="2" customFormat="1" ht="62.4" x14ac:dyDescent="0.3">
      <c r="A9" s="3">
        <v>4</v>
      </c>
      <c r="B9" s="3" t="s">
        <v>523</v>
      </c>
      <c r="C9" s="3" t="s">
        <v>522</v>
      </c>
      <c r="D9" s="54">
        <v>3824001343</v>
      </c>
      <c r="E9" s="49">
        <v>144.6</v>
      </c>
      <c r="F9" s="49">
        <v>40</v>
      </c>
      <c r="G9" s="49">
        <v>10</v>
      </c>
      <c r="H9" s="49">
        <v>10</v>
      </c>
      <c r="I9" s="49">
        <v>10</v>
      </c>
      <c r="J9" s="49">
        <v>10</v>
      </c>
      <c r="K9" s="49">
        <v>58.699999999999996</v>
      </c>
      <c r="L9" s="49">
        <v>8.6999999999999993</v>
      </c>
      <c r="M9" s="49">
        <v>8.6999999999999993</v>
      </c>
      <c r="N9" s="49">
        <v>9.9</v>
      </c>
      <c r="O9" s="49">
        <v>7.4</v>
      </c>
      <c r="P9" s="49">
        <v>9.6</v>
      </c>
      <c r="Q9" s="49">
        <v>7.6</v>
      </c>
      <c r="R9" s="49">
        <v>6.8</v>
      </c>
      <c r="S9" s="49">
        <v>20</v>
      </c>
      <c r="T9" s="49">
        <v>10</v>
      </c>
      <c r="U9" s="49">
        <v>10</v>
      </c>
      <c r="V9" s="49">
        <v>25.9</v>
      </c>
      <c r="W9" s="49">
        <v>7.7</v>
      </c>
      <c r="X9" s="49">
        <v>9.6999999999999993</v>
      </c>
      <c r="Y9" s="49">
        <v>8.5</v>
      </c>
      <c r="AA9" s="2">
        <f t="shared" si="0"/>
        <v>1</v>
      </c>
      <c r="AB9" s="2">
        <f t="shared" si="1"/>
        <v>1</v>
      </c>
      <c r="AC9" s="2">
        <f t="shared" si="2"/>
        <v>1</v>
      </c>
      <c r="AD9" s="2">
        <f t="shared" si="3"/>
        <v>0.86333333333333329</v>
      </c>
      <c r="AE9" s="2">
        <f t="shared" si="4"/>
        <v>0.77</v>
      </c>
      <c r="AF9" s="2">
        <f t="shared" si="5"/>
        <v>0.97</v>
      </c>
      <c r="AG9" s="2">
        <f t="shared" si="6"/>
        <v>0.85</v>
      </c>
    </row>
    <row r="10" spans="1:33" s="2" customFormat="1" ht="62.4" x14ac:dyDescent="0.3">
      <c r="A10" s="3">
        <v>5</v>
      </c>
      <c r="B10" s="18" t="s">
        <v>527</v>
      </c>
      <c r="C10" s="18" t="s">
        <v>526</v>
      </c>
      <c r="D10" s="53">
        <v>3824001350</v>
      </c>
      <c r="E10" s="50">
        <v>147.63</v>
      </c>
      <c r="F10" s="50">
        <v>36.64</v>
      </c>
      <c r="G10" s="50">
        <v>9.4700000000000006</v>
      </c>
      <c r="H10" s="50">
        <v>9.23</v>
      </c>
      <c r="I10" s="50">
        <v>8.9</v>
      </c>
      <c r="J10" s="50">
        <v>9.0399999999999991</v>
      </c>
      <c r="K10" s="50">
        <v>63.919999999999995</v>
      </c>
      <c r="L10" s="50">
        <v>9.2100000000000009</v>
      </c>
      <c r="M10" s="50">
        <v>9.36</v>
      </c>
      <c r="N10" s="50">
        <v>9.01</v>
      </c>
      <c r="O10" s="50">
        <v>8.4700000000000006</v>
      </c>
      <c r="P10" s="50">
        <v>9.3000000000000007</v>
      </c>
      <c r="Q10" s="50">
        <v>9.56</v>
      </c>
      <c r="R10" s="50">
        <v>9.01</v>
      </c>
      <c r="S10" s="50">
        <v>19.12</v>
      </c>
      <c r="T10" s="50">
        <v>9.8000000000000007</v>
      </c>
      <c r="U10" s="50">
        <v>9.32</v>
      </c>
      <c r="V10" s="50">
        <v>27.950000000000003</v>
      </c>
      <c r="W10" s="50">
        <v>9.32</v>
      </c>
      <c r="X10" s="50">
        <v>9.41</v>
      </c>
      <c r="Y10" s="50">
        <v>9.2200000000000006</v>
      </c>
      <c r="AA10" s="2">
        <f t="shared" si="0"/>
        <v>0.95600000000000007</v>
      </c>
      <c r="AB10" s="2">
        <f t="shared" si="1"/>
        <v>0.98000000000000009</v>
      </c>
      <c r="AC10" s="2">
        <f t="shared" si="2"/>
        <v>0.93200000000000005</v>
      </c>
      <c r="AD10" s="2">
        <f t="shared" si="3"/>
        <v>0.93166666666666675</v>
      </c>
      <c r="AE10" s="2">
        <f t="shared" si="4"/>
        <v>0.93200000000000005</v>
      </c>
      <c r="AF10" s="2">
        <f t="shared" si="5"/>
        <v>0.94100000000000006</v>
      </c>
      <c r="AG10" s="2">
        <f t="shared" si="6"/>
        <v>0.92200000000000004</v>
      </c>
    </row>
    <row r="11" spans="1:33" s="2" customFormat="1" ht="78" x14ac:dyDescent="0.3">
      <c r="A11" s="3">
        <v>6</v>
      </c>
      <c r="B11" s="18" t="s">
        <v>525</v>
      </c>
      <c r="C11" s="18" t="s">
        <v>524</v>
      </c>
      <c r="D11" s="53">
        <v>3824001463</v>
      </c>
      <c r="E11" s="50">
        <v>124.23</v>
      </c>
      <c r="F11" s="50">
        <v>31.78</v>
      </c>
      <c r="G11" s="50">
        <v>6.78</v>
      </c>
      <c r="H11" s="50">
        <v>7.89</v>
      </c>
      <c r="I11" s="50">
        <v>8.89</v>
      </c>
      <c r="J11" s="50">
        <v>8.2200000000000006</v>
      </c>
      <c r="K11" s="50">
        <v>45.779999999999994</v>
      </c>
      <c r="L11" s="50">
        <v>5.56</v>
      </c>
      <c r="M11" s="50">
        <v>6.78</v>
      </c>
      <c r="N11" s="50">
        <v>8.11</v>
      </c>
      <c r="O11" s="50">
        <v>5.67</v>
      </c>
      <c r="P11" s="50">
        <v>8.2200000000000006</v>
      </c>
      <c r="Q11" s="50">
        <v>6</v>
      </c>
      <c r="R11" s="50">
        <v>5.44</v>
      </c>
      <c r="S11" s="50">
        <v>18.89</v>
      </c>
      <c r="T11" s="50">
        <v>8.89</v>
      </c>
      <c r="U11" s="50">
        <v>10</v>
      </c>
      <c r="V11" s="50">
        <v>27.78</v>
      </c>
      <c r="W11" s="50">
        <v>8.89</v>
      </c>
      <c r="X11" s="50">
        <v>10</v>
      </c>
      <c r="Y11" s="50">
        <v>8.89</v>
      </c>
      <c r="AA11" s="2">
        <f t="shared" si="0"/>
        <v>0.94450000000000001</v>
      </c>
      <c r="AB11" s="2">
        <f t="shared" si="1"/>
        <v>0.88900000000000001</v>
      </c>
      <c r="AC11" s="2">
        <f t="shared" si="2"/>
        <v>1</v>
      </c>
      <c r="AD11" s="2">
        <f t="shared" si="3"/>
        <v>0.92600000000000005</v>
      </c>
      <c r="AE11" s="2">
        <f t="shared" si="4"/>
        <v>0.88900000000000001</v>
      </c>
      <c r="AF11" s="2">
        <f t="shared" si="5"/>
        <v>1</v>
      </c>
      <c r="AG11" s="2">
        <f t="shared" si="6"/>
        <v>0.88900000000000001</v>
      </c>
    </row>
    <row r="12" spans="1:33" s="26" customFormat="1" ht="46.8" x14ac:dyDescent="0.3">
      <c r="A12" s="3">
        <v>7</v>
      </c>
      <c r="B12" s="3" t="s">
        <v>541</v>
      </c>
      <c r="C12" s="3" t="s">
        <v>540</v>
      </c>
      <c r="D12" s="54">
        <v>3824002210</v>
      </c>
      <c r="E12" s="49">
        <v>101</v>
      </c>
      <c r="F12" s="49">
        <v>31.950000000000003</v>
      </c>
      <c r="G12" s="49">
        <v>7.11</v>
      </c>
      <c r="H12" s="49">
        <v>7.92</v>
      </c>
      <c r="I12" s="49">
        <v>8.4600000000000009</v>
      </c>
      <c r="J12" s="49">
        <v>8.4600000000000009</v>
      </c>
      <c r="K12" s="49">
        <v>29.080000000000002</v>
      </c>
      <c r="L12" s="49">
        <v>5.61</v>
      </c>
      <c r="M12" s="49">
        <v>5.88</v>
      </c>
      <c r="N12" s="49">
        <v>5.73</v>
      </c>
      <c r="O12" s="49">
        <v>1.92</v>
      </c>
      <c r="P12" s="49">
        <v>6.07</v>
      </c>
      <c r="Q12" s="49">
        <v>3.3</v>
      </c>
      <c r="R12" s="49">
        <v>0.56999999999999995</v>
      </c>
      <c r="S12" s="49">
        <v>19.600000000000001</v>
      </c>
      <c r="T12" s="49">
        <v>10</v>
      </c>
      <c r="U12" s="49">
        <v>9.6</v>
      </c>
      <c r="V12" s="49">
        <v>20.37</v>
      </c>
      <c r="W12" s="49">
        <v>2.2999999999999998</v>
      </c>
      <c r="X12" s="49">
        <v>8.84</v>
      </c>
      <c r="Y12" s="49">
        <v>9.23</v>
      </c>
      <c r="AA12" s="2">
        <f t="shared" si="0"/>
        <v>0.98</v>
      </c>
      <c r="AB12" s="2">
        <f t="shared" si="1"/>
        <v>1</v>
      </c>
      <c r="AC12" s="2">
        <f t="shared" si="2"/>
        <v>0.96</v>
      </c>
      <c r="AD12" s="2">
        <f t="shared" si="3"/>
        <v>0.67899999999999994</v>
      </c>
      <c r="AE12" s="2">
        <f t="shared" si="4"/>
        <v>0.22999999999999998</v>
      </c>
      <c r="AF12" s="2">
        <f t="shared" si="5"/>
        <v>0.88400000000000001</v>
      </c>
      <c r="AG12" s="2">
        <f t="shared" si="6"/>
        <v>0.92300000000000004</v>
      </c>
    </row>
    <row r="13" spans="1:33" s="2" customFormat="1" ht="62.4" x14ac:dyDescent="0.3">
      <c r="A13" s="3">
        <v>8</v>
      </c>
      <c r="B13" s="3" t="s">
        <v>543</v>
      </c>
      <c r="C13" s="3" t="s">
        <v>542</v>
      </c>
      <c r="D13" s="54">
        <v>3824002227</v>
      </c>
      <c r="E13" s="49">
        <v>147.45999999999998</v>
      </c>
      <c r="F13" s="49">
        <v>36.97</v>
      </c>
      <c r="G13" s="49">
        <v>8.8800000000000008</v>
      </c>
      <c r="H13" s="49">
        <v>9.24</v>
      </c>
      <c r="I13" s="49">
        <v>9.44</v>
      </c>
      <c r="J13" s="49">
        <v>9.41</v>
      </c>
      <c r="K13" s="49">
        <v>60.79</v>
      </c>
      <c r="L13" s="49">
        <v>8.56</v>
      </c>
      <c r="M13" s="49">
        <v>9.1199999999999992</v>
      </c>
      <c r="N13" s="49">
        <v>9.5299999999999994</v>
      </c>
      <c r="O13" s="49">
        <v>8.35</v>
      </c>
      <c r="P13" s="49">
        <v>9.41</v>
      </c>
      <c r="Q13" s="49">
        <v>8.35</v>
      </c>
      <c r="R13" s="49">
        <v>7.47</v>
      </c>
      <c r="S13" s="49">
        <v>20</v>
      </c>
      <c r="T13" s="49">
        <v>10</v>
      </c>
      <c r="U13" s="49">
        <v>10</v>
      </c>
      <c r="V13" s="49">
        <v>29.7</v>
      </c>
      <c r="W13" s="49">
        <v>9.6999999999999993</v>
      </c>
      <c r="X13" s="49">
        <v>10</v>
      </c>
      <c r="Y13" s="49">
        <v>10</v>
      </c>
      <c r="AA13" s="2">
        <f t="shared" si="0"/>
        <v>1</v>
      </c>
      <c r="AB13" s="2">
        <f t="shared" si="1"/>
        <v>1</v>
      </c>
      <c r="AC13" s="2">
        <f t="shared" si="2"/>
        <v>1</v>
      </c>
      <c r="AD13" s="2">
        <f t="shared" si="3"/>
        <v>0.98999999999999988</v>
      </c>
      <c r="AE13" s="2">
        <f t="shared" si="4"/>
        <v>0.97</v>
      </c>
      <c r="AF13" s="2">
        <f t="shared" si="5"/>
        <v>1</v>
      </c>
      <c r="AG13" s="2">
        <f t="shared" si="6"/>
        <v>1</v>
      </c>
    </row>
    <row r="14" spans="1:33" s="15" customFormat="1" ht="46.8" x14ac:dyDescent="0.3">
      <c r="A14" s="3">
        <v>9</v>
      </c>
      <c r="B14" s="3" t="s">
        <v>535</v>
      </c>
      <c r="C14" s="3" t="s">
        <v>534</v>
      </c>
      <c r="D14" s="54">
        <v>3824002234</v>
      </c>
      <c r="E14" s="49">
        <v>90.69</v>
      </c>
      <c r="F14" s="49">
        <v>28.299999999999997</v>
      </c>
      <c r="G14" s="49">
        <v>6.77</v>
      </c>
      <c r="H14" s="49">
        <v>6.88</v>
      </c>
      <c r="I14" s="49">
        <v>7.88</v>
      </c>
      <c r="J14" s="49">
        <v>6.77</v>
      </c>
      <c r="K14" s="49">
        <v>21.29</v>
      </c>
      <c r="L14" s="49">
        <v>6.33</v>
      </c>
      <c r="M14" s="49">
        <v>6.55</v>
      </c>
      <c r="N14" s="49">
        <v>4.88</v>
      </c>
      <c r="O14" s="49">
        <v>1.88</v>
      </c>
      <c r="P14" s="49">
        <v>0.55000000000000004</v>
      </c>
      <c r="Q14" s="49">
        <v>0.55000000000000004</v>
      </c>
      <c r="R14" s="49">
        <v>0.55000000000000004</v>
      </c>
      <c r="S14" s="49">
        <v>20</v>
      </c>
      <c r="T14" s="49">
        <v>10</v>
      </c>
      <c r="U14" s="49">
        <v>10</v>
      </c>
      <c r="V14" s="49">
        <v>21.1</v>
      </c>
      <c r="W14" s="49">
        <v>4.4400000000000004</v>
      </c>
      <c r="X14" s="49">
        <v>6.66</v>
      </c>
      <c r="Y14" s="49">
        <v>10</v>
      </c>
      <c r="AA14" s="2">
        <f t="shared" si="0"/>
        <v>1</v>
      </c>
      <c r="AB14" s="2">
        <f t="shared" si="1"/>
        <v>1</v>
      </c>
      <c r="AC14" s="2">
        <f t="shared" si="2"/>
        <v>1</v>
      </c>
      <c r="AD14" s="2">
        <f t="shared" si="3"/>
        <v>0.70333333333333348</v>
      </c>
      <c r="AE14" s="2">
        <f t="shared" si="4"/>
        <v>0.44400000000000006</v>
      </c>
      <c r="AF14" s="2">
        <f t="shared" si="5"/>
        <v>0.66600000000000004</v>
      </c>
      <c r="AG14" s="2">
        <f t="shared" si="6"/>
        <v>1</v>
      </c>
    </row>
    <row r="15" spans="1:33" s="15" customFormat="1" ht="62.4" x14ac:dyDescent="0.3">
      <c r="A15" s="3">
        <v>10</v>
      </c>
      <c r="B15" s="3" t="s">
        <v>545</v>
      </c>
      <c r="C15" s="3" t="s">
        <v>544</v>
      </c>
      <c r="D15" s="54">
        <v>3824002259</v>
      </c>
      <c r="E15" s="49">
        <v>106.91999999999999</v>
      </c>
      <c r="F15" s="49">
        <v>29.79</v>
      </c>
      <c r="G15" s="49">
        <v>6.23</v>
      </c>
      <c r="H15" s="49">
        <v>7.21</v>
      </c>
      <c r="I15" s="49">
        <v>9</v>
      </c>
      <c r="J15" s="49">
        <v>7.35</v>
      </c>
      <c r="K15" s="49">
        <v>31.439999999999998</v>
      </c>
      <c r="L15" s="49">
        <v>7.14</v>
      </c>
      <c r="M15" s="49">
        <v>9</v>
      </c>
      <c r="N15" s="49">
        <v>7.18</v>
      </c>
      <c r="O15" s="49">
        <v>0</v>
      </c>
      <c r="P15" s="49">
        <v>8.1199999999999992</v>
      </c>
      <c r="Q15" s="49">
        <v>0</v>
      </c>
      <c r="R15" s="49">
        <v>0</v>
      </c>
      <c r="S15" s="49">
        <v>18.559999999999999</v>
      </c>
      <c r="T15" s="49">
        <v>9.2799999999999994</v>
      </c>
      <c r="U15" s="49">
        <v>9.2799999999999994</v>
      </c>
      <c r="V15" s="49">
        <v>27.130000000000003</v>
      </c>
      <c r="W15" s="49">
        <v>8.57</v>
      </c>
      <c r="X15" s="49">
        <v>9.2799999999999994</v>
      </c>
      <c r="Y15" s="49">
        <v>9.2799999999999994</v>
      </c>
      <c r="AA15" s="2">
        <f t="shared" si="0"/>
        <v>0.92799999999999994</v>
      </c>
      <c r="AB15" s="2">
        <f t="shared" si="1"/>
        <v>0.92799999999999994</v>
      </c>
      <c r="AC15" s="2">
        <f t="shared" si="2"/>
        <v>0.92799999999999994</v>
      </c>
      <c r="AD15" s="2">
        <f t="shared" si="3"/>
        <v>0.90433333333333332</v>
      </c>
      <c r="AE15" s="2">
        <f t="shared" si="4"/>
        <v>0.85699999999999998</v>
      </c>
      <c r="AF15" s="2">
        <f t="shared" si="5"/>
        <v>0.92799999999999994</v>
      </c>
      <c r="AG15" s="2">
        <f t="shared" si="6"/>
        <v>0.92799999999999994</v>
      </c>
    </row>
    <row r="16" spans="1:33" s="15" customFormat="1" ht="46.8" x14ac:dyDescent="0.3">
      <c r="A16" s="3">
        <v>11</v>
      </c>
      <c r="B16" s="3" t="s">
        <v>531</v>
      </c>
      <c r="C16" s="3" t="s">
        <v>530</v>
      </c>
      <c r="D16" s="54">
        <v>3824002266</v>
      </c>
      <c r="E16" s="49">
        <v>114.4</v>
      </c>
      <c r="F16" s="49">
        <v>32.299999999999997</v>
      </c>
      <c r="G16" s="49">
        <v>8.6</v>
      </c>
      <c r="H16" s="49">
        <v>7.7</v>
      </c>
      <c r="I16" s="49">
        <v>8.6999999999999993</v>
      </c>
      <c r="J16" s="49">
        <v>7.3</v>
      </c>
      <c r="K16" s="49">
        <v>46.6</v>
      </c>
      <c r="L16" s="49">
        <v>6.5</v>
      </c>
      <c r="M16" s="49">
        <v>7.9</v>
      </c>
      <c r="N16" s="49">
        <v>6.6</v>
      </c>
      <c r="O16" s="49">
        <v>5.9</v>
      </c>
      <c r="P16" s="49">
        <v>7.5</v>
      </c>
      <c r="Q16" s="49">
        <v>6.6</v>
      </c>
      <c r="R16" s="49">
        <v>5.6</v>
      </c>
      <c r="S16" s="49">
        <v>14.4</v>
      </c>
      <c r="T16" s="49">
        <v>7.4</v>
      </c>
      <c r="U16" s="49">
        <v>7</v>
      </c>
      <c r="V16" s="49">
        <v>21.1</v>
      </c>
      <c r="W16" s="49">
        <v>6.2</v>
      </c>
      <c r="X16" s="49">
        <v>7.2</v>
      </c>
      <c r="Y16" s="49">
        <v>7.7</v>
      </c>
      <c r="AA16" s="2">
        <f t="shared" si="0"/>
        <v>0.72</v>
      </c>
      <c r="AB16" s="2">
        <f t="shared" si="1"/>
        <v>0.74</v>
      </c>
      <c r="AC16" s="2">
        <f t="shared" si="2"/>
        <v>0.7</v>
      </c>
      <c r="AD16" s="2">
        <f t="shared" si="3"/>
        <v>0.70333333333333325</v>
      </c>
      <c r="AE16" s="2">
        <f t="shared" si="4"/>
        <v>0.62</v>
      </c>
      <c r="AF16" s="2">
        <f t="shared" si="5"/>
        <v>0.72</v>
      </c>
      <c r="AG16" s="2">
        <f t="shared" si="6"/>
        <v>0.77</v>
      </c>
    </row>
    <row r="17" spans="1:33" s="2" customFormat="1" ht="62.4" x14ac:dyDescent="0.3">
      <c r="A17" s="3">
        <v>12</v>
      </c>
      <c r="B17" s="3" t="s">
        <v>539</v>
      </c>
      <c r="C17" s="3" t="s">
        <v>538</v>
      </c>
      <c r="D17" s="54">
        <v>3824002410</v>
      </c>
      <c r="E17" s="49">
        <v>138.45889999999997</v>
      </c>
      <c r="F17" s="49">
        <v>34.811799999999998</v>
      </c>
      <c r="G17" s="49">
        <v>8.5411999999999999</v>
      </c>
      <c r="H17" s="49">
        <v>8.6706000000000003</v>
      </c>
      <c r="I17" s="49">
        <v>9</v>
      </c>
      <c r="J17" s="49">
        <v>8.6</v>
      </c>
      <c r="K17" s="49">
        <v>58.753</v>
      </c>
      <c r="L17" s="49">
        <v>7.8353000000000002</v>
      </c>
      <c r="M17" s="49">
        <v>8.4471000000000007</v>
      </c>
      <c r="N17" s="49">
        <v>8.7175999999999991</v>
      </c>
      <c r="O17" s="49">
        <v>8.4705999999999992</v>
      </c>
      <c r="P17" s="49">
        <v>9.3765000000000001</v>
      </c>
      <c r="Q17" s="49">
        <v>8.2234999999999996</v>
      </c>
      <c r="R17" s="49">
        <v>7.6824000000000003</v>
      </c>
      <c r="S17" s="49">
        <v>18.517699999999998</v>
      </c>
      <c r="T17" s="49">
        <v>9.3058999999999994</v>
      </c>
      <c r="U17" s="49">
        <v>9.2118000000000002</v>
      </c>
      <c r="V17" s="49">
        <v>26.3764</v>
      </c>
      <c r="W17" s="49">
        <v>7.7294</v>
      </c>
      <c r="X17" s="49">
        <v>9.0587999999999997</v>
      </c>
      <c r="Y17" s="49">
        <v>9.5882000000000005</v>
      </c>
      <c r="AA17" s="2">
        <f t="shared" si="0"/>
        <v>0.92588499999999996</v>
      </c>
      <c r="AB17" s="2">
        <f t="shared" si="1"/>
        <v>0.93058999999999992</v>
      </c>
      <c r="AC17" s="2">
        <f t="shared" si="2"/>
        <v>0.92118</v>
      </c>
      <c r="AD17" s="2">
        <f t="shared" si="3"/>
        <v>0.8792133333333334</v>
      </c>
      <c r="AE17" s="2">
        <f t="shared" si="4"/>
        <v>0.77293999999999996</v>
      </c>
      <c r="AF17" s="2">
        <f t="shared" si="5"/>
        <v>0.90588000000000002</v>
      </c>
      <c r="AG17" s="2">
        <f t="shared" si="6"/>
        <v>0.95882000000000001</v>
      </c>
    </row>
    <row r="18" spans="1:33" ht="15" x14ac:dyDescent="0.25">
      <c r="E18" s="82">
        <f>AVERAGE(E6:E17)</f>
        <v>125.3727875</v>
      </c>
      <c r="F18" s="82">
        <f t="shared" ref="F18:Y18" si="7">AVERAGE(F6:F17)</f>
        <v>33.952391666666671</v>
      </c>
      <c r="G18" s="82">
        <f t="shared" si="7"/>
        <v>8.2289124999999999</v>
      </c>
      <c r="H18" s="82">
        <f t="shared" si="7"/>
        <v>8.462137499999999</v>
      </c>
      <c r="I18" s="82">
        <f t="shared" si="7"/>
        <v>8.9379333333333335</v>
      </c>
      <c r="J18" s="82">
        <f t="shared" si="7"/>
        <v>8.3234083333333313</v>
      </c>
      <c r="K18" s="82">
        <f t="shared" si="7"/>
        <v>47.4275375</v>
      </c>
      <c r="L18" s="82">
        <f t="shared" si="7"/>
        <v>7.3852958333333341</v>
      </c>
      <c r="M18" s="82">
        <f t="shared" si="7"/>
        <v>8.0316208333333332</v>
      </c>
      <c r="N18" s="82">
        <f t="shared" si="7"/>
        <v>7.8401999999999985</v>
      </c>
      <c r="O18" s="82">
        <f t="shared" si="7"/>
        <v>5.3885458333333345</v>
      </c>
      <c r="P18" s="82">
        <f t="shared" si="7"/>
        <v>7.9027958333333332</v>
      </c>
      <c r="Q18" s="82">
        <f t="shared" si="7"/>
        <v>5.981983333333333</v>
      </c>
      <c r="R18" s="82">
        <f t="shared" si="7"/>
        <v>4.8970958333333332</v>
      </c>
      <c r="S18" s="82">
        <f t="shared" si="7"/>
        <v>18.622029166666668</v>
      </c>
      <c r="T18" s="82">
        <f t="shared" si="7"/>
        <v>9.3080041666666666</v>
      </c>
      <c r="U18" s="82">
        <f t="shared" si="7"/>
        <v>9.3140249999999991</v>
      </c>
      <c r="V18" s="82">
        <f t="shared" si="7"/>
        <v>25.370829166666667</v>
      </c>
      <c r="W18" s="82">
        <f t="shared" si="7"/>
        <v>7.2027333333333337</v>
      </c>
      <c r="X18" s="82">
        <f t="shared" si="7"/>
        <v>8.9294041666666661</v>
      </c>
      <c r="Y18" s="82">
        <f t="shared" si="7"/>
        <v>9.2386916666666661</v>
      </c>
      <c r="AA18" s="1">
        <f>AVERAGE(AA6:AA17)</f>
        <v>0.93110145833333335</v>
      </c>
      <c r="AB18" s="1">
        <f t="shared" ref="AB18:AG18" si="8">AVERAGE(AB6:AB17)</f>
        <v>0.93080041666666669</v>
      </c>
      <c r="AC18" s="1">
        <f t="shared" si="8"/>
        <v>0.93140249999999991</v>
      </c>
      <c r="AD18" s="1">
        <f t="shared" si="8"/>
        <v>0.84569430555555558</v>
      </c>
      <c r="AE18" s="1">
        <f t="shared" si="8"/>
        <v>0.72027333333333343</v>
      </c>
      <c r="AF18" s="1">
        <f t="shared" si="8"/>
        <v>0.89294041666666668</v>
      </c>
      <c r="AG18" s="1">
        <f t="shared" si="8"/>
        <v>0.92386916666666663</v>
      </c>
    </row>
  </sheetData>
  <sortState ref="B6:AA17">
    <sortCondition ref="D6:D17"/>
  </sortState>
  <mergeCells count="14">
    <mergeCell ref="K3:R3"/>
    <mergeCell ref="S3:U3"/>
    <mergeCell ref="V3:Y3"/>
    <mergeCell ref="A2:A3"/>
    <mergeCell ref="B2:B3"/>
    <mergeCell ref="C2:C3"/>
    <mergeCell ref="D2:D3"/>
    <mergeCell ref="E1:E4"/>
    <mergeCell ref="F1:Y1"/>
    <mergeCell ref="F2:J2"/>
    <mergeCell ref="K2:R2"/>
    <mergeCell ref="S2:U2"/>
    <mergeCell ref="V2:Y2"/>
    <mergeCell ref="F3:J3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opLeftCell="C1" zoomScale="66" zoomScaleNormal="66" workbookViewId="0">
      <selection activeCell="E1" sqref="E1:Y4"/>
    </sheetView>
  </sheetViews>
  <sheetFormatPr defaultColWidth="9.109375" defaultRowHeight="14.4" x14ac:dyDescent="0.3"/>
  <cols>
    <col min="1" max="1" width="9.109375" style="1"/>
    <col min="2" max="2" width="42.88671875" style="1" customWidth="1"/>
    <col min="3" max="3" width="29.33203125" style="1" customWidth="1"/>
    <col min="4" max="4" width="14.6640625" style="1" customWidth="1"/>
    <col min="5" max="18" width="9.109375" style="1"/>
    <col min="19" max="19" width="10.44140625" style="1" customWidth="1"/>
    <col min="20" max="21" width="10.44140625" style="73" customWidth="1"/>
    <col min="22" max="22" width="10.44140625" style="1" customWidth="1"/>
    <col min="23" max="25" width="10.44140625" style="73" customWidth="1"/>
    <col min="26" max="16384" width="9.109375" style="1"/>
  </cols>
  <sheetData>
    <row r="1" spans="1:33" ht="0.75" customHeight="1" x14ac:dyDescent="0.3">
      <c r="A1" s="12" t="s">
        <v>1044</v>
      </c>
      <c r="B1" s="11"/>
      <c r="C1" s="11"/>
      <c r="D1" s="11"/>
      <c r="E1" s="99" t="s">
        <v>31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33" ht="78.75" customHeight="1" x14ac:dyDescent="0.3">
      <c r="A2" s="108" t="s">
        <v>29</v>
      </c>
      <c r="B2" s="110" t="s">
        <v>28</v>
      </c>
      <c r="C2" s="112" t="s">
        <v>27</v>
      </c>
      <c r="D2" s="112" t="s">
        <v>26</v>
      </c>
      <c r="E2" s="99"/>
      <c r="F2" s="101" t="s">
        <v>25</v>
      </c>
      <c r="G2" s="101"/>
      <c r="H2" s="101"/>
      <c r="I2" s="101"/>
      <c r="J2" s="101"/>
      <c r="K2" s="101" t="s">
        <v>24</v>
      </c>
      <c r="L2" s="101"/>
      <c r="M2" s="101"/>
      <c r="N2" s="101"/>
      <c r="O2" s="101"/>
      <c r="P2" s="101"/>
      <c r="Q2" s="101"/>
      <c r="R2" s="101"/>
      <c r="S2" s="101" t="s">
        <v>23</v>
      </c>
      <c r="T2" s="101"/>
      <c r="U2" s="101"/>
      <c r="V2" s="101" t="s">
        <v>22</v>
      </c>
      <c r="W2" s="101"/>
      <c r="X2" s="101"/>
      <c r="Y2" s="101"/>
    </row>
    <row r="3" spans="1:33" ht="15.75" customHeight="1" x14ac:dyDescent="0.3">
      <c r="A3" s="109"/>
      <c r="B3" s="111"/>
      <c r="C3" s="112"/>
      <c r="D3" s="112"/>
      <c r="E3" s="99"/>
      <c r="F3" s="102" t="s">
        <v>20</v>
      </c>
      <c r="G3" s="102"/>
      <c r="H3" s="102"/>
      <c r="I3" s="102"/>
      <c r="J3" s="102"/>
      <c r="K3" s="102" t="s">
        <v>20</v>
      </c>
      <c r="L3" s="102"/>
      <c r="M3" s="102"/>
      <c r="N3" s="102"/>
      <c r="O3" s="102"/>
      <c r="P3" s="102"/>
      <c r="Q3" s="102"/>
      <c r="R3" s="102"/>
      <c r="S3" s="102" t="s">
        <v>20</v>
      </c>
      <c r="T3" s="102"/>
      <c r="U3" s="102"/>
      <c r="V3" s="102" t="s">
        <v>20</v>
      </c>
      <c r="W3" s="102"/>
      <c r="X3" s="102"/>
      <c r="Y3" s="102"/>
    </row>
    <row r="4" spans="1:33" ht="409.6" x14ac:dyDescent="0.3">
      <c r="A4" s="7"/>
      <c r="B4" s="6"/>
      <c r="C4" s="5"/>
      <c r="D4" s="5"/>
      <c r="E4" s="99"/>
      <c r="F4" s="9" t="s">
        <v>6</v>
      </c>
      <c r="G4" s="8" t="s">
        <v>19</v>
      </c>
      <c r="H4" s="8" t="s">
        <v>16</v>
      </c>
      <c r="I4" s="8" t="s">
        <v>18</v>
      </c>
      <c r="J4" s="8" t="s">
        <v>17</v>
      </c>
      <c r="K4" s="9" t="s">
        <v>6</v>
      </c>
      <c r="L4" s="8" t="s">
        <v>13</v>
      </c>
      <c r="M4" s="8" t="s">
        <v>10</v>
      </c>
      <c r="N4" s="8" t="s">
        <v>11</v>
      </c>
      <c r="O4" s="8" t="s">
        <v>15</v>
      </c>
      <c r="P4" s="8" t="s">
        <v>12</v>
      </c>
      <c r="Q4" s="8" t="s">
        <v>14</v>
      </c>
      <c r="R4" s="8" t="s">
        <v>9</v>
      </c>
      <c r="S4" s="9" t="s">
        <v>6</v>
      </c>
      <c r="T4" s="68" t="s">
        <v>7</v>
      </c>
      <c r="U4" s="68" t="s">
        <v>8</v>
      </c>
      <c r="V4" s="9" t="s">
        <v>6</v>
      </c>
      <c r="W4" s="68" t="s">
        <v>3</v>
      </c>
      <c r="X4" s="68" t="s">
        <v>4</v>
      </c>
      <c r="Y4" s="68" t="s">
        <v>5</v>
      </c>
    </row>
    <row r="5" spans="1:33" ht="15.75" x14ac:dyDescent="0.25">
      <c r="A5" s="7"/>
      <c r="B5" s="6"/>
      <c r="C5" s="5"/>
      <c r="D5" s="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9"/>
      <c r="U5" s="69"/>
      <c r="V5" s="23"/>
      <c r="W5" s="69"/>
      <c r="X5" s="69"/>
      <c r="Y5" s="69"/>
    </row>
    <row r="6" spans="1:33" s="2" customFormat="1" ht="46.8" x14ac:dyDescent="0.3">
      <c r="A6" s="3">
        <v>1</v>
      </c>
      <c r="B6" s="3" t="s">
        <v>546</v>
      </c>
      <c r="C6" s="3" t="s">
        <v>547</v>
      </c>
      <c r="D6" s="3">
        <v>3806001622</v>
      </c>
      <c r="E6" s="33">
        <v>111.7304347826087</v>
      </c>
      <c r="F6" s="33">
        <v>29.1</v>
      </c>
      <c r="G6" s="33">
        <v>9.1</v>
      </c>
      <c r="H6" s="33">
        <v>10</v>
      </c>
      <c r="I6" s="33">
        <v>5</v>
      </c>
      <c r="J6" s="33">
        <v>5</v>
      </c>
      <c r="K6" s="33">
        <v>33.5</v>
      </c>
      <c r="L6" s="33">
        <v>7</v>
      </c>
      <c r="M6" s="33">
        <v>6</v>
      </c>
      <c r="N6" s="33">
        <v>5</v>
      </c>
      <c r="O6" s="33">
        <v>2</v>
      </c>
      <c r="P6" s="33">
        <v>5</v>
      </c>
      <c r="Q6" s="33">
        <v>2</v>
      </c>
      <c r="R6" s="33">
        <v>6.5</v>
      </c>
      <c r="S6" s="33">
        <v>19.782608695652172</v>
      </c>
      <c r="T6" s="70">
        <v>9.891304347826086</v>
      </c>
      <c r="U6" s="70">
        <v>9.891304347826086</v>
      </c>
      <c r="V6" s="33">
        <v>29.347826086956516</v>
      </c>
      <c r="W6" s="70">
        <v>9.6739130434782599</v>
      </c>
      <c r="X6" s="70">
        <v>9.891304347826086</v>
      </c>
      <c r="Y6" s="70">
        <v>9.7826086956521738</v>
      </c>
      <c r="AA6" s="2">
        <f>AVERAGE(AB6:AC6)</f>
        <v>0.98913043478260865</v>
      </c>
      <c r="AB6" s="2">
        <f>ABS(T6/10)</f>
        <v>0.98913043478260865</v>
      </c>
      <c r="AC6" s="2">
        <f>ABS(U6/10)</f>
        <v>0.98913043478260865</v>
      </c>
      <c r="AD6" s="2">
        <f>AVERAGE(AE6:AG6)</f>
        <v>0.97826086956521729</v>
      </c>
      <c r="AE6" s="2">
        <f>ABS(W6/10)</f>
        <v>0.96739130434782594</v>
      </c>
      <c r="AF6" s="2">
        <f>ABS(X6/10)</f>
        <v>0.98913043478260865</v>
      </c>
      <c r="AG6" s="2">
        <f>ABS(Y6/10)</f>
        <v>0.97826086956521741</v>
      </c>
    </row>
    <row r="7" spans="1:33" s="2" customFormat="1" ht="46.8" x14ac:dyDescent="0.3">
      <c r="A7" s="3">
        <v>2</v>
      </c>
      <c r="B7" s="3" t="s">
        <v>548</v>
      </c>
      <c r="C7" s="3" t="s">
        <v>549</v>
      </c>
      <c r="D7" s="3">
        <v>3806000876</v>
      </c>
      <c r="E7" s="33">
        <v>117.59397590361446</v>
      </c>
      <c r="F7" s="33">
        <v>31.1</v>
      </c>
      <c r="G7" s="33">
        <v>9.1</v>
      </c>
      <c r="H7" s="33">
        <v>10</v>
      </c>
      <c r="I7" s="33">
        <v>7</v>
      </c>
      <c r="J7" s="33">
        <v>5</v>
      </c>
      <c r="K7" s="33">
        <v>38</v>
      </c>
      <c r="L7" s="33">
        <v>8</v>
      </c>
      <c r="M7" s="33">
        <v>6</v>
      </c>
      <c r="N7" s="33">
        <v>5</v>
      </c>
      <c r="O7" s="33">
        <v>2</v>
      </c>
      <c r="P7" s="33">
        <v>7.5</v>
      </c>
      <c r="Q7" s="33">
        <v>3</v>
      </c>
      <c r="R7" s="33">
        <v>6.5</v>
      </c>
      <c r="S7" s="33">
        <v>19.457831325301207</v>
      </c>
      <c r="T7" s="70">
        <v>9.6987951807228914</v>
      </c>
      <c r="U7" s="70">
        <v>9.7590361445783138</v>
      </c>
      <c r="V7" s="33">
        <v>29.036144578313255</v>
      </c>
      <c r="W7" s="70">
        <v>9.5783132530120483</v>
      </c>
      <c r="X7" s="70">
        <v>9.7590361445783138</v>
      </c>
      <c r="Y7" s="70">
        <v>9.6987951807228914</v>
      </c>
      <c r="AA7" s="2">
        <f t="shared" ref="AA7:AA23" si="0">AVERAGE(AB7:AC7)</f>
        <v>0.97289156626506024</v>
      </c>
      <c r="AB7" s="2">
        <f t="shared" ref="AB7:AB23" si="1">ABS(T7/10)</f>
        <v>0.96987951807228912</v>
      </c>
      <c r="AC7" s="2">
        <f t="shared" ref="AC7:AC23" si="2">ABS(U7/10)</f>
        <v>0.97590361445783136</v>
      </c>
      <c r="AD7" s="2">
        <f t="shared" ref="AD7:AD23" si="3">AVERAGE(AE7:AG7)</f>
        <v>0.96787148594377514</v>
      </c>
      <c r="AE7" s="2">
        <f t="shared" ref="AE7:AE23" si="4">ABS(W7/10)</f>
        <v>0.95783132530120485</v>
      </c>
      <c r="AF7" s="2">
        <f t="shared" ref="AF7:AF23" si="5">ABS(X7/10)</f>
        <v>0.97590361445783136</v>
      </c>
      <c r="AG7" s="2">
        <f t="shared" ref="AG7:AG23" si="6">ABS(Y7/10)</f>
        <v>0.96987951807228912</v>
      </c>
    </row>
    <row r="8" spans="1:33" s="2" customFormat="1" ht="46.8" x14ac:dyDescent="0.3">
      <c r="A8" s="3">
        <v>3</v>
      </c>
      <c r="B8" s="3" t="s">
        <v>550</v>
      </c>
      <c r="C8" s="3" t="s">
        <v>551</v>
      </c>
      <c r="D8" s="3">
        <v>3806000851</v>
      </c>
      <c r="E8" s="33">
        <v>101.21188118811881</v>
      </c>
      <c r="F8" s="33">
        <v>15.899999999999999</v>
      </c>
      <c r="G8" s="33">
        <v>5.8999999999999995</v>
      </c>
      <c r="H8" s="33">
        <v>2</v>
      </c>
      <c r="I8" s="33">
        <v>3</v>
      </c>
      <c r="J8" s="33">
        <v>5</v>
      </c>
      <c r="K8" s="33">
        <v>36.5</v>
      </c>
      <c r="L8" s="33">
        <v>6</v>
      </c>
      <c r="M8" s="33">
        <v>4</v>
      </c>
      <c r="N8" s="33">
        <v>5</v>
      </c>
      <c r="O8" s="33">
        <v>8</v>
      </c>
      <c r="P8" s="33">
        <v>5</v>
      </c>
      <c r="Q8" s="33">
        <v>2</v>
      </c>
      <c r="R8" s="33">
        <v>6.5</v>
      </c>
      <c r="S8" s="33">
        <v>19.801980198019802</v>
      </c>
      <c r="T8" s="70">
        <v>10</v>
      </c>
      <c r="U8" s="70">
        <v>9.8019801980198018</v>
      </c>
      <c r="V8" s="33">
        <v>29.009900990099013</v>
      </c>
      <c r="W8" s="70">
        <v>9.3069306930693081</v>
      </c>
      <c r="X8" s="70">
        <v>9.8019801980198018</v>
      </c>
      <c r="Y8" s="70">
        <v>9.9009900990099009</v>
      </c>
      <c r="AA8" s="2">
        <f t="shared" si="0"/>
        <v>0.99009900990099009</v>
      </c>
      <c r="AB8" s="2">
        <f t="shared" si="1"/>
        <v>1</v>
      </c>
      <c r="AC8" s="2">
        <f t="shared" si="2"/>
        <v>0.98019801980198018</v>
      </c>
      <c r="AD8" s="2">
        <f t="shared" si="3"/>
        <v>0.96699669966996693</v>
      </c>
      <c r="AE8" s="2">
        <f t="shared" si="4"/>
        <v>0.93069306930693085</v>
      </c>
      <c r="AF8" s="2">
        <f t="shared" si="5"/>
        <v>0.98019801980198018</v>
      </c>
      <c r="AG8" s="2">
        <f t="shared" si="6"/>
        <v>0.99009900990099009</v>
      </c>
    </row>
    <row r="9" spans="1:33" s="2" customFormat="1" ht="46.8" x14ac:dyDescent="0.3">
      <c r="A9" s="3">
        <v>4</v>
      </c>
      <c r="B9" s="3" t="s">
        <v>552</v>
      </c>
      <c r="C9" s="3" t="s">
        <v>553</v>
      </c>
      <c r="D9" s="3">
        <v>3814017440</v>
      </c>
      <c r="E9" s="33">
        <v>112.46486486486486</v>
      </c>
      <c r="F9" s="33">
        <v>30.1</v>
      </c>
      <c r="G9" s="33">
        <v>9.1</v>
      </c>
      <c r="H9" s="33">
        <v>10</v>
      </c>
      <c r="I9" s="33">
        <v>6</v>
      </c>
      <c r="J9" s="33">
        <v>5</v>
      </c>
      <c r="K9" s="33">
        <v>32.5</v>
      </c>
      <c r="L9" s="33">
        <v>5</v>
      </c>
      <c r="M9" s="33">
        <v>9</v>
      </c>
      <c r="N9" s="33">
        <v>5</v>
      </c>
      <c r="O9" s="33">
        <v>0</v>
      </c>
      <c r="P9" s="33">
        <v>5</v>
      </c>
      <c r="Q9" s="33">
        <v>2</v>
      </c>
      <c r="R9" s="33">
        <v>6.5</v>
      </c>
      <c r="S9" s="33">
        <v>20</v>
      </c>
      <c r="T9" s="70">
        <v>10</v>
      </c>
      <c r="U9" s="70">
        <v>10</v>
      </c>
      <c r="V9" s="33">
        <v>29.864864864864863</v>
      </c>
      <c r="W9" s="70">
        <v>9.8648648648648649</v>
      </c>
      <c r="X9" s="70">
        <v>10</v>
      </c>
      <c r="Y9" s="70">
        <v>10</v>
      </c>
      <c r="AA9" s="2">
        <f t="shared" si="0"/>
        <v>1</v>
      </c>
      <c r="AB9" s="2">
        <f t="shared" si="1"/>
        <v>1</v>
      </c>
      <c r="AC9" s="2">
        <f t="shared" si="2"/>
        <v>1</v>
      </c>
      <c r="AD9" s="2">
        <f t="shared" si="3"/>
        <v>0.99549549549549543</v>
      </c>
      <c r="AE9" s="2">
        <f t="shared" si="4"/>
        <v>0.98648648648648651</v>
      </c>
      <c r="AF9" s="2">
        <f t="shared" si="5"/>
        <v>1</v>
      </c>
      <c r="AG9" s="2">
        <f t="shared" si="6"/>
        <v>1</v>
      </c>
    </row>
    <row r="10" spans="1:33" s="2" customFormat="1" ht="46.8" x14ac:dyDescent="0.3">
      <c r="A10" s="3">
        <v>5</v>
      </c>
      <c r="B10" s="3" t="s">
        <v>554</v>
      </c>
      <c r="C10" s="3" t="s">
        <v>555</v>
      </c>
      <c r="D10" s="3">
        <v>3806000820</v>
      </c>
      <c r="E10" s="33">
        <v>107.53421052631579</v>
      </c>
      <c r="F10" s="33">
        <v>28.35</v>
      </c>
      <c r="G10" s="33">
        <v>9.35</v>
      </c>
      <c r="H10" s="33">
        <v>9</v>
      </c>
      <c r="I10" s="33">
        <v>5</v>
      </c>
      <c r="J10" s="33">
        <v>5</v>
      </c>
      <c r="K10" s="33">
        <v>30.5</v>
      </c>
      <c r="L10" s="33">
        <v>7</v>
      </c>
      <c r="M10" s="33">
        <v>8</v>
      </c>
      <c r="N10" s="33">
        <v>7</v>
      </c>
      <c r="O10" s="33">
        <v>0</v>
      </c>
      <c r="P10" s="33">
        <v>0</v>
      </c>
      <c r="Q10" s="33">
        <v>2</v>
      </c>
      <c r="R10" s="33">
        <v>6.5</v>
      </c>
      <c r="S10" s="33">
        <v>19.736842105263158</v>
      </c>
      <c r="T10" s="70">
        <v>9.8684210526315788</v>
      </c>
      <c r="U10" s="70">
        <v>9.8684210526315788</v>
      </c>
      <c r="V10" s="33">
        <v>28.947368421052634</v>
      </c>
      <c r="W10" s="70">
        <v>9.276315789473685</v>
      </c>
      <c r="X10" s="70">
        <v>9.8026315789473681</v>
      </c>
      <c r="Y10" s="70">
        <v>9.8684210526315788</v>
      </c>
      <c r="AA10" s="2">
        <f t="shared" si="0"/>
        <v>0.98684210526315785</v>
      </c>
      <c r="AB10" s="2">
        <f t="shared" si="1"/>
        <v>0.98684210526315785</v>
      </c>
      <c r="AC10" s="2">
        <f t="shared" si="2"/>
        <v>0.98684210526315785</v>
      </c>
      <c r="AD10" s="2">
        <f t="shared" si="3"/>
        <v>0.96491228070175439</v>
      </c>
      <c r="AE10" s="2">
        <f t="shared" si="4"/>
        <v>0.92763157894736847</v>
      </c>
      <c r="AF10" s="2">
        <f t="shared" si="5"/>
        <v>0.98026315789473684</v>
      </c>
      <c r="AG10" s="2">
        <f t="shared" si="6"/>
        <v>0.98684210526315785</v>
      </c>
    </row>
    <row r="11" spans="1:33" s="2" customFormat="1" ht="46.8" x14ac:dyDescent="0.3">
      <c r="A11" s="3">
        <v>6</v>
      </c>
      <c r="B11" s="3" t="s">
        <v>556</v>
      </c>
      <c r="C11" s="3" t="s">
        <v>557</v>
      </c>
      <c r="D11" s="3">
        <v>3806000812</v>
      </c>
      <c r="E11" s="33">
        <v>111.62654867256637</v>
      </c>
      <c r="F11" s="33">
        <v>31.1</v>
      </c>
      <c r="G11" s="33">
        <v>9.1</v>
      </c>
      <c r="H11" s="33">
        <v>10</v>
      </c>
      <c r="I11" s="33">
        <v>6</v>
      </c>
      <c r="J11" s="33">
        <v>6</v>
      </c>
      <c r="K11" s="33">
        <v>31.5</v>
      </c>
      <c r="L11" s="33">
        <v>7</v>
      </c>
      <c r="M11" s="33">
        <v>8</v>
      </c>
      <c r="N11" s="33">
        <v>5</v>
      </c>
      <c r="O11" s="33">
        <v>2</v>
      </c>
      <c r="P11" s="33">
        <v>0</v>
      </c>
      <c r="Q11" s="33">
        <v>3</v>
      </c>
      <c r="R11" s="33">
        <v>6.5</v>
      </c>
      <c r="S11" s="33">
        <v>19.823008849557521</v>
      </c>
      <c r="T11" s="70">
        <v>9.9115044247787605</v>
      </c>
      <c r="U11" s="70">
        <v>9.9115044247787605</v>
      </c>
      <c r="V11" s="33">
        <v>29.203539823008846</v>
      </c>
      <c r="W11" s="70">
        <v>9.6460176991150437</v>
      </c>
      <c r="X11" s="70">
        <v>9.9115044247787605</v>
      </c>
      <c r="Y11" s="70">
        <v>9.6460176991150437</v>
      </c>
      <c r="AA11" s="2">
        <f t="shared" si="0"/>
        <v>0.99115044247787609</v>
      </c>
      <c r="AB11" s="2">
        <f t="shared" si="1"/>
        <v>0.99115044247787609</v>
      </c>
      <c r="AC11" s="2">
        <f t="shared" si="2"/>
        <v>0.99115044247787609</v>
      </c>
      <c r="AD11" s="2">
        <f t="shared" si="3"/>
        <v>0.97345132743362817</v>
      </c>
      <c r="AE11" s="2">
        <f t="shared" si="4"/>
        <v>0.96460176991150437</v>
      </c>
      <c r="AF11" s="2">
        <f t="shared" si="5"/>
        <v>0.99115044247787609</v>
      </c>
      <c r="AG11" s="2">
        <f t="shared" si="6"/>
        <v>0.96460176991150437</v>
      </c>
    </row>
    <row r="12" spans="1:33" s="2" customFormat="1" ht="46.8" x14ac:dyDescent="0.3">
      <c r="A12" s="3">
        <v>7</v>
      </c>
      <c r="B12" s="3" t="s">
        <v>558</v>
      </c>
      <c r="C12" s="3" t="s">
        <v>559</v>
      </c>
      <c r="D12" s="3">
        <v>3814015788</v>
      </c>
      <c r="E12" s="33">
        <v>111.42653631284915</v>
      </c>
      <c r="F12" s="33">
        <v>26.15</v>
      </c>
      <c r="G12" s="33">
        <v>8.1499999999999986</v>
      </c>
      <c r="H12" s="33">
        <v>9</v>
      </c>
      <c r="I12" s="33">
        <v>4</v>
      </c>
      <c r="J12" s="33">
        <v>5</v>
      </c>
      <c r="K12" s="33">
        <v>35.5</v>
      </c>
      <c r="L12" s="33">
        <v>9</v>
      </c>
      <c r="M12" s="33">
        <v>7</v>
      </c>
      <c r="N12" s="33">
        <v>5</v>
      </c>
      <c r="O12" s="33">
        <v>4</v>
      </c>
      <c r="P12" s="33">
        <v>2.5</v>
      </c>
      <c r="Q12" s="33">
        <v>2</v>
      </c>
      <c r="R12" s="33">
        <v>6</v>
      </c>
      <c r="S12" s="33">
        <v>19.88826815642458</v>
      </c>
      <c r="T12" s="70">
        <v>9.94413407821229</v>
      </c>
      <c r="U12" s="70">
        <v>9.94413407821229</v>
      </c>
      <c r="V12" s="33">
        <v>29.88826815642458</v>
      </c>
      <c r="W12" s="70">
        <v>9.94413407821229</v>
      </c>
      <c r="X12" s="70">
        <v>9.94413407821229</v>
      </c>
      <c r="Y12" s="70">
        <v>10</v>
      </c>
      <c r="AA12" s="2">
        <f t="shared" si="0"/>
        <v>0.994413407821229</v>
      </c>
      <c r="AB12" s="2">
        <f t="shared" si="1"/>
        <v>0.994413407821229</v>
      </c>
      <c r="AC12" s="2">
        <f t="shared" si="2"/>
        <v>0.994413407821229</v>
      </c>
      <c r="AD12" s="2">
        <f t="shared" si="3"/>
        <v>0.9962756052141527</v>
      </c>
      <c r="AE12" s="2">
        <f t="shared" si="4"/>
        <v>0.994413407821229</v>
      </c>
      <c r="AF12" s="2">
        <f t="shared" si="5"/>
        <v>0.994413407821229</v>
      </c>
      <c r="AG12" s="2">
        <f t="shared" si="6"/>
        <v>1</v>
      </c>
    </row>
    <row r="13" spans="1:33" s="15" customFormat="1" ht="78" x14ac:dyDescent="0.3">
      <c r="A13" s="3">
        <v>8</v>
      </c>
      <c r="B13" s="18" t="s">
        <v>78</v>
      </c>
      <c r="C13" s="18" t="s">
        <v>77</v>
      </c>
      <c r="D13" s="18">
        <v>3806000731</v>
      </c>
      <c r="E13" s="31">
        <v>95.760199999999998</v>
      </c>
      <c r="F13" s="31">
        <v>21.810000000000002</v>
      </c>
      <c r="G13" s="31">
        <v>7.8100000000000005</v>
      </c>
      <c r="H13" s="31">
        <v>10</v>
      </c>
      <c r="I13" s="31">
        <v>4</v>
      </c>
      <c r="J13" s="31">
        <v>0</v>
      </c>
      <c r="K13" s="17">
        <v>30.9</v>
      </c>
      <c r="L13" s="17">
        <v>7</v>
      </c>
      <c r="M13" s="17">
        <v>4.5</v>
      </c>
      <c r="N13" s="17">
        <v>1.9999999999999998</v>
      </c>
      <c r="O13" s="17">
        <v>4.9000000000000004</v>
      </c>
      <c r="P13" s="17">
        <v>2.5</v>
      </c>
      <c r="Q13" s="17">
        <v>7</v>
      </c>
      <c r="R13" s="17">
        <v>3</v>
      </c>
      <c r="S13" s="31">
        <f>SUM(T13:U13)</f>
        <v>18.52</v>
      </c>
      <c r="T13" s="71">
        <v>9.11</v>
      </c>
      <c r="U13" s="71">
        <v>9.41</v>
      </c>
      <c r="V13" s="31">
        <f>SUM(W13:Y13)</f>
        <v>27.78</v>
      </c>
      <c r="W13" s="71">
        <v>9.2200000000000006</v>
      </c>
      <c r="X13" s="71">
        <v>9.3000000000000007</v>
      </c>
      <c r="Y13" s="71">
        <v>9.26</v>
      </c>
      <c r="AA13" s="2">
        <f t="shared" si="0"/>
        <v>0.92599999999999993</v>
      </c>
      <c r="AB13" s="2">
        <f t="shared" si="1"/>
        <v>0.91099999999999992</v>
      </c>
      <c r="AC13" s="2">
        <f t="shared" si="2"/>
        <v>0.94100000000000006</v>
      </c>
      <c r="AD13" s="2">
        <f t="shared" si="3"/>
        <v>0.92600000000000005</v>
      </c>
      <c r="AE13" s="2">
        <f t="shared" si="4"/>
        <v>0.92200000000000004</v>
      </c>
      <c r="AF13" s="2">
        <f t="shared" si="5"/>
        <v>0.93</v>
      </c>
      <c r="AG13" s="2">
        <f t="shared" si="6"/>
        <v>0.92599999999999993</v>
      </c>
    </row>
    <row r="14" spans="1:33" s="15" customFormat="1" ht="78" x14ac:dyDescent="0.3">
      <c r="A14" s="3">
        <v>9</v>
      </c>
      <c r="B14" s="18" t="s">
        <v>38</v>
      </c>
      <c r="C14" s="18" t="s">
        <v>37</v>
      </c>
      <c r="D14" s="18">
        <v>3806000717</v>
      </c>
      <c r="E14" s="31">
        <f>F14+K14+S14+V14</f>
        <v>98.43</v>
      </c>
      <c r="F14" s="31">
        <f>G14+H14+I14+J14</f>
        <v>19.240000000000002</v>
      </c>
      <c r="G14" s="31">
        <f>5.99+0.25</f>
        <v>6.24</v>
      </c>
      <c r="H14" s="31">
        <v>10</v>
      </c>
      <c r="I14" s="31">
        <v>3</v>
      </c>
      <c r="J14" s="31">
        <v>0</v>
      </c>
      <c r="K14" s="17">
        <v>30.799999999999997</v>
      </c>
      <c r="L14" s="17">
        <v>6</v>
      </c>
      <c r="M14" s="17">
        <v>4.5</v>
      </c>
      <c r="N14" s="17">
        <v>3</v>
      </c>
      <c r="O14" s="17">
        <v>4.9000000000000004</v>
      </c>
      <c r="P14" s="17">
        <v>2.9000000000000004</v>
      </c>
      <c r="Q14" s="17">
        <v>5</v>
      </c>
      <c r="R14" s="17">
        <v>4.5</v>
      </c>
      <c r="S14" s="31">
        <f t="shared" ref="S14:S23" si="7">SUM(T14:U14)</f>
        <v>19.579999999999998</v>
      </c>
      <c r="T14" s="71">
        <v>9.73</v>
      </c>
      <c r="U14" s="71">
        <v>9.85</v>
      </c>
      <c r="V14" s="31">
        <f t="shared" ref="V14:V23" si="8">SUM(W14:Y14)</f>
        <v>28.810000000000002</v>
      </c>
      <c r="W14" s="71">
        <v>9.11</v>
      </c>
      <c r="X14" s="71">
        <v>9.8800000000000008</v>
      </c>
      <c r="Y14" s="71">
        <v>9.82</v>
      </c>
      <c r="AA14" s="2">
        <f t="shared" si="0"/>
        <v>0.97900000000000009</v>
      </c>
      <c r="AB14" s="2">
        <f t="shared" si="1"/>
        <v>0.97300000000000009</v>
      </c>
      <c r="AC14" s="2">
        <f t="shared" si="2"/>
        <v>0.98499999999999999</v>
      </c>
      <c r="AD14" s="2">
        <f t="shared" si="3"/>
        <v>0.96033333333333337</v>
      </c>
      <c r="AE14" s="2">
        <f t="shared" si="4"/>
        <v>0.91099999999999992</v>
      </c>
      <c r="AF14" s="2">
        <f t="shared" si="5"/>
        <v>0.9880000000000001</v>
      </c>
      <c r="AG14" s="2">
        <f t="shared" si="6"/>
        <v>0.98199999999999998</v>
      </c>
    </row>
    <row r="15" spans="1:33" s="15" customFormat="1" ht="78" x14ac:dyDescent="0.3">
      <c r="A15" s="3">
        <v>11</v>
      </c>
      <c r="B15" s="18" t="s">
        <v>560</v>
      </c>
      <c r="C15" s="18" t="s">
        <v>561</v>
      </c>
      <c r="D15" s="18">
        <v>3806009276</v>
      </c>
      <c r="E15" s="31">
        <v>88.400300000000001</v>
      </c>
      <c r="F15" s="31">
        <v>18.61</v>
      </c>
      <c r="G15" s="31">
        <v>6.61</v>
      </c>
      <c r="H15" s="31">
        <v>9.5</v>
      </c>
      <c r="I15" s="31">
        <v>2.5</v>
      </c>
      <c r="J15" s="31">
        <v>0</v>
      </c>
      <c r="K15" s="17">
        <v>25.800000000000004</v>
      </c>
      <c r="L15" s="17">
        <v>5</v>
      </c>
      <c r="M15" s="17">
        <v>6.5</v>
      </c>
      <c r="N15" s="17">
        <v>2.6000000000000005</v>
      </c>
      <c r="O15" s="17">
        <v>0</v>
      </c>
      <c r="P15" s="17">
        <v>4.7000000000000011</v>
      </c>
      <c r="Q15" s="17">
        <v>7</v>
      </c>
      <c r="R15" s="17">
        <v>0</v>
      </c>
      <c r="S15" s="31">
        <f t="shared" si="7"/>
        <v>19.2</v>
      </c>
      <c r="T15" s="71">
        <v>9.6</v>
      </c>
      <c r="U15" s="71">
        <v>9.6</v>
      </c>
      <c r="V15" s="31">
        <f t="shared" si="8"/>
        <v>28.490000000000002</v>
      </c>
      <c r="W15" s="71">
        <v>9.33</v>
      </c>
      <c r="X15" s="71">
        <v>9.58</v>
      </c>
      <c r="Y15" s="71">
        <v>9.58</v>
      </c>
      <c r="AA15" s="2">
        <f t="shared" si="0"/>
        <v>0.96</v>
      </c>
      <c r="AB15" s="2">
        <f t="shared" si="1"/>
        <v>0.96</v>
      </c>
      <c r="AC15" s="2">
        <f t="shared" si="2"/>
        <v>0.96</v>
      </c>
      <c r="AD15" s="2">
        <f t="shared" si="3"/>
        <v>0.94966666666666677</v>
      </c>
      <c r="AE15" s="2">
        <f t="shared" si="4"/>
        <v>0.93300000000000005</v>
      </c>
      <c r="AF15" s="2">
        <f t="shared" si="5"/>
        <v>0.95799999999999996</v>
      </c>
      <c r="AG15" s="2">
        <f t="shared" si="6"/>
        <v>0.95799999999999996</v>
      </c>
    </row>
    <row r="16" spans="1:33" s="15" customFormat="1" ht="78" x14ac:dyDescent="0.3">
      <c r="A16" s="3">
        <v>12</v>
      </c>
      <c r="B16" s="18" t="s">
        <v>562</v>
      </c>
      <c r="C16" s="18" t="s">
        <v>563</v>
      </c>
      <c r="D16" s="18">
        <v>3806000724</v>
      </c>
      <c r="E16" s="31">
        <f>F16+K16+S16+V16</f>
        <v>103.69</v>
      </c>
      <c r="F16" s="31">
        <f>G16+H16+I16+J16</f>
        <v>22.259999999999998</v>
      </c>
      <c r="G16" s="31">
        <f>8.01-0.25</f>
        <v>7.76</v>
      </c>
      <c r="H16" s="31">
        <v>10</v>
      </c>
      <c r="I16" s="31">
        <v>4.5</v>
      </c>
      <c r="J16" s="31">
        <v>0</v>
      </c>
      <c r="K16" s="17">
        <v>33.6</v>
      </c>
      <c r="L16" s="17">
        <v>7</v>
      </c>
      <c r="M16" s="17">
        <v>4.5</v>
      </c>
      <c r="N16" s="17">
        <v>4</v>
      </c>
      <c r="O16" s="17">
        <v>0</v>
      </c>
      <c r="P16" s="17">
        <v>5.1000000000000014</v>
      </c>
      <c r="Q16" s="17">
        <v>7</v>
      </c>
      <c r="R16" s="17">
        <v>6</v>
      </c>
      <c r="S16" s="31">
        <f t="shared" si="7"/>
        <v>19.28</v>
      </c>
      <c r="T16" s="71">
        <v>9.6300000000000008</v>
      </c>
      <c r="U16" s="71">
        <v>9.65</v>
      </c>
      <c r="V16" s="31">
        <f t="shared" si="8"/>
        <v>28.549999999999997</v>
      </c>
      <c r="W16" s="71">
        <v>9.1999999999999993</v>
      </c>
      <c r="X16" s="71">
        <v>9.6300000000000008</v>
      </c>
      <c r="Y16" s="71">
        <v>9.7200000000000006</v>
      </c>
      <c r="AA16" s="2">
        <f t="shared" si="0"/>
        <v>0.96400000000000008</v>
      </c>
      <c r="AB16" s="2">
        <f t="shared" si="1"/>
        <v>0.96300000000000008</v>
      </c>
      <c r="AC16" s="2">
        <f t="shared" si="2"/>
        <v>0.96500000000000008</v>
      </c>
      <c r="AD16" s="2">
        <f t="shared" si="3"/>
        <v>0.95166666666666666</v>
      </c>
      <c r="AE16" s="2">
        <f t="shared" si="4"/>
        <v>0.91999999999999993</v>
      </c>
      <c r="AF16" s="2">
        <f t="shared" si="5"/>
        <v>0.96300000000000008</v>
      </c>
      <c r="AG16" s="2">
        <f t="shared" si="6"/>
        <v>0.97200000000000009</v>
      </c>
    </row>
    <row r="17" spans="1:33" s="15" customFormat="1" ht="46.8" x14ac:dyDescent="0.3">
      <c r="A17" s="3">
        <v>14</v>
      </c>
      <c r="B17" s="18" t="s">
        <v>564</v>
      </c>
      <c r="C17" s="18" t="s">
        <v>565</v>
      </c>
      <c r="D17" s="18">
        <v>3806000932</v>
      </c>
      <c r="E17" s="31">
        <v>100.99770000000001</v>
      </c>
      <c r="F17" s="31">
        <v>20.53</v>
      </c>
      <c r="G17" s="31">
        <v>8.0300000000000011</v>
      </c>
      <c r="H17" s="31">
        <v>10</v>
      </c>
      <c r="I17" s="31">
        <v>2.5</v>
      </c>
      <c r="J17" s="31">
        <v>0</v>
      </c>
      <c r="K17" s="31">
        <v>34.85</v>
      </c>
      <c r="L17" s="31">
        <v>6</v>
      </c>
      <c r="M17" s="31">
        <v>7.5</v>
      </c>
      <c r="N17" s="31">
        <v>9.6000000000000014</v>
      </c>
      <c r="O17" s="31">
        <v>3.2</v>
      </c>
      <c r="P17" s="31">
        <v>3.8000000000000003</v>
      </c>
      <c r="Q17" s="31">
        <v>4</v>
      </c>
      <c r="R17" s="31">
        <v>0.75</v>
      </c>
      <c r="S17" s="31">
        <f t="shared" si="7"/>
        <v>19.04</v>
      </c>
      <c r="T17" s="71">
        <v>9.4700000000000006</v>
      </c>
      <c r="U17" s="71">
        <v>9.57</v>
      </c>
      <c r="V17" s="31">
        <f t="shared" si="8"/>
        <v>28.19</v>
      </c>
      <c r="W17" s="71">
        <v>9.15</v>
      </c>
      <c r="X17" s="71">
        <v>9.4700000000000006</v>
      </c>
      <c r="Y17" s="71">
        <v>9.57</v>
      </c>
      <c r="AA17" s="2">
        <f t="shared" si="0"/>
        <v>0.95200000000000007</v>
      </c>
      <c r="AB17" s="2">
        <f t="shared" si="1"/>
        <v>0.94700000000000006</v>
      </c>
      <c r="AC17" s="2">
        <f t="shared" si="2"/>
        <v>0.95700000000000007</v>
      </c>
      <c r="AD17" s="2">
        <f t="shared" si="3"/>
        <v>0.93966666666666665</v>
      </c>
      <c r="AE17" s="2">
        <f t="shared" si="4"/>
        <v>0.91500000000000004</v>
      </c>
      <c r="AF17" s="2">
        <f t="shared" si="5"/>
        <v>0.94700000000000006</v>
      </c>
      <c r="AG17" s="2">
        <f t="shared" si="6"/>
        <v>0.95700000000000007</v>
      </c>
    </row>
    <row r="18" spans="1:33" s="2" customFormat="1" ht="46.8" x14ac:dyDescent="0.3">
      <c r="A18" s="3">
        <v>15</v>
      </c>
      <c r="B18" s="3" t="s">
        <v>566</v>
      </c>
      <c r="C18" s="3" t="s">
        <v>567</v>
      </c>
      <c r="D18" s="3">
        <v>3806000837</v>
      </c>
      <c r="E18" s="33">
        <v>109.55714285714285</v>
      </c>
      <c r="F18" s="33">
        <v>28.7</v>
      </c>
      <c r="G18" s="33">
        <v>8.6999999999999993</v>
      </c>
      <c r="H18" s="33">
        <v>9</v>
      </c>
      <c r="I18" s="33">
        <v>6</v>
      </c>
      <c r="J18" s="33">
        <v>5</v>
      </c>
      <c r="K18" s="33">
        <v>32</v>
      </c>
      <c r="L18" s="33">
        <v>6</v>
      </c>
      <c r="M18" s="33">
        <v>10</v>
      </c>
      <c r="N18" s="33">
        <v>5</v>
      </c>
      <c r="O18" s="33">
        <v>0</v>
      </c>
      <c r="P18" s="33">
        <v>2.5</v>
      </c>
      <c r="Q18" s="33">
        <v>2</v>
      </c>
      <c r="R18" s="33">
        <v>6.5</v>
      </c>
      <c r="S18" s="33">
        <f t="shared" si="7"/>
        <v>19.714285714285715</v>
      </c>
      <c r="T18" s="70">
        <v>9.8095238095238084</v>
      </c>
      <c r="U18" s="70">
        <v>9.9047619047619051</v>
      </c>
      <c r="V18" s="33">
        <f t="shared" si="8"/>
        <v>29.142857142857146</v>
      </c>
      <c r="W18" s="70">
        <v>9.4285714285714288</v>
      </c>
      <c r="X18" s="70">
        <v>9.9047619047619051</v>
      </c>
      <c r="Y18" s="70">
        <v>9.8095238095238084</v>
      </c>
      <c r="AA18" s="2">
        <f t="shared" si="0"/>
        <v>0.98571428571428565</v>
      </c>
      <c r="AB18" s="2">
        <f t="shared" si="1"/>
        <v>0.9809523809523808</v>
      </c>
      <c r="AC18" s="2">
        <f t="shared" si="2"/>
        <v>0.99047619047619051</v>
      </c>
      <c r="AD18" s="2">
        <f t="shared" si="3"/>
        <v>0.97142857142857142</v>
      </c>
      <c r="AE18" s="2">
        <f t="shared" si="4"/>
        <v>0.94285714285714284</v>
      </c>
      <c r="AF18" s="2">
        <f t="shared" si="5"/>
        <v>0.99047619047619051</v>
      </c>
      <c r="AG18" s="2">
        <f t="shared" si="6"/>
        <v>0.9809523809523808</v>
      </c>
    </row>
    <row r="19" spans="1:33" s="15" customFormat="1" ht="62.4" x14ac:dyDescent="0.3">
      <c r="A19" s="3">
        <v>16</v>
      </c>
      <c r="B19" s="18" t="s">
        <v>568</v>
      </c>
      <c r="C19" s="18" t="s">
        <v>569</v>
      </c>
      <c r="D19" s="18">
        <v>3814023059</v>
      </c>
      <c r="E19" s="31">
        <v>84.247099999999989</v>
      </c>
      <c r="F19" s="31">
        <v>22.25</v>
      </c>
      <c r="G19" s="31">
        <v>8.25</v>
      </c>
      <c r="H19" s="31">
        <v>10</v>
      </c>
      <c r="I19" s="31">
        <v>4</v>
      </c>
      <c r="J19" s="31">
        <v>0</v>
      </c>
      <c r="K19" s="31">
        <v>20.25</v>
      </c>
      <c r="L19" s="31">
        <v>2</v>
      </c>
      <c r="M19" s="31">
        <v>4</v>
      </c>
      <c r="N19" s="31">
        <v>2.4</v>
      </c>
      <c r="O19" s="31">
        <v>0</v>
      </c>
      <c r="P19" s="31">
        <v>1.6</v>
      </c>
      <c r="Q19" s="31">
        <v>5</v>
      </c>
      <c r="R19" s="31">
        <v>5.25</v>
      </c>
      <c r="S19" s="31">
        <f t="shared" si="7"/>
        <v>17.87</v>
      </c>
      <c r="T19" s="71">
        <v>9.24</v>
      </c>
      <c r="U19" s="71">
        <v>8.6300000000000008</v>
      </c>
      <c r="V19" s="31">
        <f t="shared" si="8"/>
        <v>27.66</v>
      </c>
      <c r="W19" s="71">
        <v>8.84</v>
      </c>
      <c r="X19" s="71">
        <v>9.1199999999999992</v>
      </c>
      <c r="Y19" s="71">
        <v>9.6999999999999993</v>
      </c>
      <c r="AA19" s="2">
        <f t="shared" si="0"/>
        <v>0.89350000000000007</v>
      </c>
      <c r="AB19" s="2">
        <f t="shared" si="1"/>
        <v>0.92400000000000004</v>
      </c>
      <c r="AC19" s="2">
        <f t="shared" si="2"/>
        <v>0.8630000000000001</v>
      </c>
      <c r="AD19" s="2">
        <f t="shared" si="3"/>
        <v>0.92200000000000004</v>
      </c>
      <c r="AE19" s="2">
        <f t="shared" si="4"/>
        <v>0.88400000000000001</v>
      </c>
      <c r="AF19" s="2">
        <f t="shared" si="5"/>
        <v>0.91199999999999992</v>
      </c>
      <c r="AG19" s="2">
        <f t="shared" si="6"/>
        <v>0.97</v>
      </c>
    </row>
    <row r="20" spans="1:33" s="15" customFormat="1" ht="78" x14ac:dyDescent="0.3">
      <c r="A20" s="3">
        <v>17</v>
      </c>
      <c r="B20" s="18" t="s">
        <v>570</v>
      </c>
      <c r="C20" s="18" t="s">
        <v>571</v>
      </c>
      <c r="D20" s="18">
        <v>3806000700</v>
      </c>
      <c r="E20" s="31">
        <f>F20+K20+S20+V20</f>
        <v>104.22</v>
      </c>
      <c r="F20" s="31">
        <f>G20+H20+I20+J20</f>
        <v>21.66</v>
      </c>
      <c r="G20" s="31">
        <f>7.91-0.25</f>
        <v>7.66</v>
      </c>
      <c r="H20" s="31">
        <v>9.5</v>
      </c>
      <c r="I20" s="31">
        <v>4.5</v>
      </c>
      <c r="J20" s="31">
        <v>0</v>
      </c>
      <c r="K20" s="31">
        <v>35.900000000000006</v>
      </c>
      <c r="L20" s="31">
        <v>7</v>
      </c>
      <c r="M20" s="31">
        <v>5.5</v>
      </c>
      <c r="N20" s="31">
        <v>5.8000000000000007</v>
      </c>
      <c r="O20" s="31">
        <v>0</v>
      </c>
      <c r="P20" s="31">
        <v>4.6000000000000014</v>
      </c>
      <c r="Q20" s="31">
        <v>7</v>
      </c>
      <c r="R20" s="31">
        <v>6</v>
      </c>
      <c r="S20" s="31">
        <f t="shared" si="7"/>
        <v>18.689999999999998</v>
      </c>
      <c r="T20" s="71">
        <v>9.3699999999999992</v>
      </c>
      <c r="U20" s="71">
        <v>9.32</v>
      </c>
      <c r="V20" s="31">
        <f t="shared" si="8"/>
        <v>27.97</v>
      </c>
      <c r="W20" s="71">
        <v>9.23</v>
      </c>
      <c r="X20" s="71">
        <v>9.39</v>
      </c>
      <c r="Y20" s="71">
        <v>9.35</v>
      </c>
      <c r="AA20" s="2">
        <f t="shared" si="0"/>
        <v>0.9345</v>
      </c>
      <c r="AB20" s="2">
        <f t="shared" si="1"/>
        <v>0.93699999999999994</v>
      </c>
      <c r="AC20" s="2">
        <f t="shared" si="2"/>
        <v>0.93200000000000005</v>
      </c>
      <c r="AD20" s="2">
        <f t="shared" si="3"/>
        <v>0.93233333333333335</v>
      </c>
      <c r="AE20" s="2">
        <f t="shared" si="4"/>
        <v>0.92300000000000004</v>
      </c>
      <c r="AF20" s="2">
        <f t="shared" si="5"/>
        <v>0.93900000000000006</v>
      </c>
      <c r="AG20" s="2">
        <f t="shared" si="6"/>
        <v>0.93499999999999994</v>
      </c>
    </row>
    <row r="21" spans="1:33" s="15" customFormat="1" ht="78" x14ac:dyDescent="0.3">
      <c r="A21" s="3">
        <v>18</v>
      </c>
      <c r="B21" s="18" t="s">
        <v>42</v>
      </c>
      <c r="C21" s="18" t="s">
        <v>41</v>
      </c>
      <c r="D21" s="18">
        <v>3806000749</v>
      </c>
      <c r="E21" s="31">
        <v>83.536799999999999</v>
      </c>
      <c r="F21" s="31">
        <v>18.46</v>
      </c>
      <c r="G21" s="31">
        <v>7.46</v>
      </c>
      <c r="H21" s="31">
        <v>9.5</v>
      </c>
      <c r="I21" s="31">
        <v>1.5</v>
      </c>
      <c r="J21" s="31">
        <v>0</v>
      </c>
      <c r="K21" s="31">
        <v>25.45</v>
      </c>
      <c r="L21" s="31">
        <v>5</v>
      </c>
      <c r="M21" s="31">
        <v>5.5</v>
      </c>
      <c r="N21" s="31">
        <v>0.60000000000000009</v>
      </c>
      <c r="O21" s="31">
        <v>6.6</v>
      </c>
      <c r="P21" s="31">
        <v>4</v>
      </c>
      <c r="Q21" s="31">
        <v>3</v>
      </c>
      <c r="R21" s="31">
        <v>0.75</v>
      </c>
      <c r="S21" s="31">
        <f t="shared" si="7"/>
        <v>16.7</v>
      </c>
      <c r="T21" s="71">
        <v>8.33</v>
      </c>
      <c r="U21" s="71">
        <v>8.3699999999999992</v>
      </c>
      <c r="V21" s="31">
        <f t="shared" si="8"/>
        <v>26.16</v>
      </c>
      <c r="W21" s="71">
        <v>8.42</v>
      </c>
      <c r="X21" s="71">
        <v>8.9700000000000006</v>
      </c>
      <c r="Y21" s="71">
        <v>8.77</v>
      </c>
      <c r="AA21" s="2">
        <f t="shared" si="0"/>
        <v>0.83499999999999996</v>
      </c>
      <c r="AB21" s="2">
        <f t="shared" si="1"/>
        <v>0.83299999999999996</v>
      </c>
      <c r="AC21" s="2">
        <f t="shared" si="2"/>
        <v>0.83699999999999997</v>
      </c>
      <c r="AD21" s="2">
        <f t="shared" si="3"/>
        <v>0.87199999999999989</v>
      </c>
      <c r="AE21" s="2">
        <f t="shared" si="4"/>
        <v>0.84199999999999997</v>
      </c>
      <c r="AF21" s="2">
        <f t="shared" si="5"/>
        <v>0.89700000000000002</v>
      </c>
      <c r="AG21" s="2">
        <f t="shared" si="6"/>
        <v>0.877</v>
      </c>
    </row>
    <row r="22" spans="1:33" s="15" customFormat="1" ht="78" x14ac:dyDescent="0.3">
      <c r="A22" s="3">
        <v>19</v>
      </c>
      <c r="B22" s="18" t="s">
        <v>572</v>
      </c>
      <c r="C22" s="18" t="s">
        <v>73</v>
      </c>
      <c r="D22" s="18">
        <v>3806000690</v>
      </c>
      <c r="E22" s="31">
        <f>F22+K22+S22+V22</f>
        <v>93.16</v>
      </c>
      <c r="F22" s="31">
        <f>G22+H22+I22+J22</f>
        <v>12.66</v>
      </c>
      <c r="G22" s="31">
        <f>5.91+0.25</f>
        <v>6.16</v>
      </c>
      <c r="H22" s="31">
        <v>5</v>
      </c>
      <c r="I22" s="31">
        <v>1.5</v>
      </c>
      <c r="J22" s="31">
        <v>0</v>
      </c>
      <c r="K22" s="31">
        <v>34.5</v>
      </c>
      <c r="L22" s="31">
        <v>6</v>
      </c>
      <c r="M22" s="31">
        <v>7.5</v>
      </c>
      <c r="N22" s="31">
        <v>3</v>
      </c>
      <c r="O22" s="31">
        <v>1.7</v>
      </c>
      <c r="P22" s="31">
        <v>4.3000000000000007</v>
      </c>
      <c r="Q22" s="31">
        <v>6</v>
      </c>
      <c r="R22" s="31">
        <v>6</v>
      </c>
      <c r="S22" s="31">
        <f t="shared" si="7"/>
        <v>18.7</v>
      </c>
      <c r="T22" s="71">
        <v>9.41</v>
      </c>
      <c r="U22" s="71">
        <v>9.2899999999999991</v>
      </c>
      <c r="V22" s="31">
        <f t="shared" si="8"/>
        <v>27.3</v>
      </c>
      <c r="W22" s="71">
        <v>8.92</v>
      </c>
      <c r="X22" s="71">
        <v>9.15</v>
      </c>
      <c r="Y22" s="71">
        <v>9.23</v>
      </c>
      <c r="AA22" s="2">
        <f t="shared" si="0"/>
        <v>0.93500000000000005</v>
      </c>
      <c r="AB22" s="2">
        <f t="shared" si="1"/>
        <v>0.94100000000000006</v>
      </c>
      <c r="AC22" s="2">
        <f t="shared" si="2"/>
        <v>0.92899999999999994</v>
      </c>
      <c r="AD22" s="2">
        <f t="shared" si="3"/>
        <v>0.91</v>
      </c>
      <c r="AE22" s="2">
        <f t="shared" si="4"/>
        <v>0.89200000000000002</v>
      </c>
      <c r="AF22" s="2">
        <f t="shared" si="5"/>
        <v>0.91500000000000004</v>
      </c>
      <c r="AG22" s="2">
        <f t="shared" si="6"/>
        <v>0.92300000000000004</v>
      </c>
    </row>
    <row r="23" spans="1:33" s="26" customFormat="1" ht="78" x14ac:dyDescent="0.3">
      <c r="A23" s="3">
        <v>20</v>
      </c>
      <c r="B23" s="27" t="s">
        <v>573</v>
      </c>
      <c r="C23" s="27" t="s">
        <v>574</v>
      </c>
      <c r="D23" s="27">
        <v>3806000883</v>
      </c>
      <c r="E23" s="51">
        <v>73.001499999999993</v>
      </c>
      <c r="F23" s="51">
        <v>15.25</v>
      </c>
      <c r="G23" s="51">
        <v>3.75</v>
      </c>
      <c r="H23" s="51">
        <v>10</v>
      </c>
      <c r="I23" s="51">
        <v>1.5</v>
      </c>
      <c r="J23" s="51">
        <v>0</v>
      </c>
      <c r="K23" s="51">
        <v>18.8</v>
      </c>
      <c r="L23" s="51">
        <v>8</v>
      </c>
      <c r="M23" s="51">
        <v>6</v>
      </c>
      <c r="N23" s="51">
        <v>0</v>
      </c>
      <c r="O23" s="51">
        <v>0</v>
      </c>
      <c r="P23" s="51">
        <v>2.2999999999999998</v>
      </c>
      <c r="Q23" s="51">
        <v>2.5</v>
      </c>
      <c r="R23" s="51">
        <v>0</v>
      </c>
      <c r="S23" s="51">
        <f t="shared" si="7"/>
        <v>19.12</v>
      </c>
      <c r="T23" s="72">
        <v>9.5500000000000007</v>
      </c>
      <c r="U23" s="72">
        <v>9.57</v>
      </c>
      <c r="V23" s="51">
        <f t="shared" si="8"/>
        <v>23.83</v>
      </c>
      <c r="W23" s="72">
        <v>4.34</v>
      </c>
      <c r="X23" s="72">
        <v>9.73</v>
      </c>
      <c r="Y23" s="72">
        <v>9.76</v>
      </c>
      <c r="AA23" s="2">
        <f t="shared" si="0"/>
        <v>0.95600000000000007</v>
      </c>
      <c r="AB23" s="2">
        <f t="shared" si="1"/>
        <v>0.95500000000000007</v>
      </c>
      <c r="AC23" s="2">
        <f t="shared" si="2"/>
        <v>0.95700000000000007</v>
      </c>
      <c r="AD23" s="2">
        <f t="shared" si="3"/>
        <v>0.79433333333333334</v>
      </c>
      <c r="AE23" s="2">
        <f t="shared" si="4"/>
        <v>0.434</v>
      </c>
      <c r="AF23" s="2">
        <f t="shared" si="5"/>
        <v>0.97300000000000009</v>
      </c>
      <c r="AG23" s="2">
        <f t="shared" si="6"/>
        <v>0.97599999999999998</v>
      </c>
    </row>
    <row r="24" spans="1:33" x14ac:dyDescent="0.3">
      <c r="E24" s="83">
        <f>AVERAGE(E6:E23)</f>
        <v>100.47717750600454</v>
      </c>
      <c r="F24" s="83">
        <f t="shared" ref="F24:Y24" si="9">AVERAGE(F6:F23)</f>
        <v>22.957222222222224</v>
      </c>
      <c r="G24" s="83">
        <f t="shared" si="9"/>
        <v>7.6794444444444441</v>
      </c>
      <c r="H24" s="83">
        <f t="shared" si="9"/>
        <v>9.0277777777777786</v>
      </c>
      <c r="I24" s="83">
        <f t="shared" si="9"/>
        <v>3.9722222222222223</v>
      </c>
      <c r="J24" s="83">
        <f t="shared" si="9"/>
        <v>2.2777777777777777</v>
      </c>
      <c r="K24" s="83">
        <f t="shared" si="9"/>
        <v>31.158333333333328</v>
      </c>
      <c r="L24" s="83">
        <f t="shared" si="9"/>
        <v>6.333333333333333</v>
      </c>
      <c r="M24" s="83">
        <f t="shared" si="9"/>
        <v>6.333333333333333</v>
      </c>
      <c r="N24" s="83">
        <f t="shared" si="9"/>
        <v>4.166666666666667</v>
      </c>
      <c r="O24" s="83">
        <f t="shared" si="9"/>
        <v>2.1833333333333331</v>
      </c>
      <c r="P24" s="83">
        <f t="shared" si="9"/>
        <v>3.5166666666666666</v>
      </c>
      <c r="Q24" s="83">
        <f t="shared" si="9"/>
        <v>3.9722222222222223</v>
      </c>
      <c r="R24" s="83">
        <f t="shared" si="9"/>
        <v>4.6527777777777777</v>
      </c>
      <c r="S24" s="83">
        <f t="shared" si="9"/>
        <v>19.161379169139121</v>
      </c>
      <c r="T24" s="83">
        <f t="shared" si="9"/>
        <v>9.5868712718719689</v>
      </c>
      <c r="U24" s="83">
        <f t="shared" si="9"/>
        <v>9.57450789726715</v>
      </c>
      <c r="V24" s="83">
        <f t="shared" si="9"/>
        <v>28.28782055908761</v>
      </c>
      <c r="W24" s="83">
        <f t="shared" si="9"/>
        <v>9.0266144916553834</v>
      </c>
      <c r="X24" s="83">
        <f t="shared" si="9"/>
        <v>9.6241862598402506</v>
      </c>
      <c r="Y24" s="83">
        <f t="shared" si="9"/>
        <v>9.6370198075919671</v>
      </c>
      <c r="AA24" s="1">
        <f>AVERAGE(AA6:AA23)</f>
        <v>0.95806895845695594</v>
      </c>
      <c r="AB24" s="1">
        <f t="shared" ref="AB24:AG24" si="10">AVERAGE(AB6:AB23)</f>
        <v>0.95868712718719662</v>
      </c>
      <c r="AC24" s="1">
        <f t="shared" si="10"/>
        <v>0.95745078972671527</v>
      </c>
      <c r="AD24" s="1">
        <f t="shared" si="10"/>
        <v>0.94292735196958688</v>
      </c>
      <c r="AE24" s="1">
        <f t="shared" si="10"/>
        <v>0.90266144916553848</v>
      </c>
      <c r="AF24" s="1">
        <f t="shared" si="10"/>
        <v>0.96241862598402506</v>
      </c>
      <c r="AG24" s="1">
        <f t="shared" si="10"/>
        <v>0.96370198075919666</v>
      </c>
    </row>
  </sheetData>
  <mergeCells count="14">
    <mergeCell ref="E1:E4"/>
    <mergeCell ref="F1:Y1"/>
    <mergeCell ref="A2:A3"/>
    <mergeCell ref="B2:B3"/>
    <mergeCell ref="C2:C3"/>
    <mergeCell ref="D2:D3"/>
    <mergeCell ref="F2:J2"/>
    <mergeCell ref="K2:R2"/>
    <mergeCell ref="S2:U2"/>
    <mergeCell ref="V2:Y2"/>
    <mergeCell ref="F3:J3"/>
    <mergeCell ref="K3:R3"/>
    <mergeCell ref="S3:U3"/>
    <mergeCell ref="V3:Y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opLeftCell="D4" zoomScale="86" zoomScaleNormal="86" workbookViewId="0">
      <selection activeCell="AA19" sqref="AA19:AG19"/>
    </sheetView>
  </sheetViews>
  <sheetFormatPr defaultColWidth="9.109375" defaultRowHeight="13.8" x14ac:dyDescent="0.3"/>
  <cols>
    <col min="1" max="1" width="9.109375" style="36"/>
    <col min="2" max="2" width="42.88671875" style="36" customWidth="1"/>
    <col min="3" max="3" width="29.33203125" style="36" customWidth="1"/>
    <col min="4" max="4" width="14.6640625" style="36" customWidth="1"/>
    <col min="5" max="16384" width="9.109375" style="36"/>
  </cols>
  <sheetData>
    <row r="1" spans="1:33" ht="63" hidden="1" customHeight="1" x14ac:dyDescent="0.2">
      <c r="A1" s="34" t="s">
        <v>1044</v>
      </c>
      <c r="B1" s="35"/>
      <c r="C1" s="35"/>
      <c r="D1" s="35"/>
      <c r="E1" s="120" t="s">
        <v>31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33" ht="78.75" customHeight="1" x14ac:dyDescent="0.3">
      <c r="A2" s="114" t="s">
        <v>29</v>
      </c>
      <c r="B2" s="116" t="s">
        <v>28</v>
      </c>
      <c r="C2" s="118" t="s">
        <v>27</v>
      </c>
      <c r="D2" s="118" t="s">
        <v>26</v>
      </c>
      <c r="E2" s="120"/>
      <c r="F2" s="122" t="s">
        <v>25</v>
      </c>
      <c r="G2" s="122"/>
      <c r="H2" s="122"/>
      <c r="I2" s="122"/>
      <c r="J2" s="122"/>
      <c r="K2" s="122" t="s">
        <v>24</v>
      </c>
      <c r="L2" s="122"/>
      <c r="M2" s="122"/>
      <c r="N2" s="122"/>
      <c r="O2" s="122"/>
      <c r="P2" s="122"/>
      <c r="Q2" s="122"/>
      <c r="R2" s="122"/>
      <c r="S2" s="122" t="s">
        <v>23</v>
      </c>
      <c r="T2" s="122"/>
      <c r="U2" s="122"/>
      <c r="V2" s="122" t="s">
        <v>22</v>
      </c>
      <c r="W2" s="122"/>
      <c r="X2" s="122"/>
      <c r="Y2" s="122"/>
    </row>
    <row r="3" spans="1:33" ht="15.75" customHeight="1" x14ac:dyDescent="0.3">
      <c r="A3" s="115"/>
      <c r="B3" s="117"/>
      <c r="C3" s="118"/>
      <c r="D3" s="118"/>
      <c r="E3" s="120"/>
      <c r="F3" s="119" t="s">
        <v>20</v>
      </c>
      <c r="G3" s="119"/>
      <c r="H3" s="119"/>
      <c r="I3" s="119"/>
      <c r="J3" s="119"/>
      <c r="K3" s="119" t="s">
        <v>20</v>
      </c>
      <c r="L3" s="119"/>
      <c r="M3" s="119"/>
      <c r="N3" s="119"/>
      <c r="O3" s="119"/>
      <c r="P3" s="119"/>
      <c r="Q3" s="119"/>
      <c r="R3" s="119"/>
      <c r="S3" s="119" t="s">
        <v>20</v>
      </c>
      <c r="T3" s="119"/>
      <c r="U3" s="119"/>
      <c r="V3" s="119" t="s">
        <v>20</v>
      </c>
      <c r="W3" s="119"/>
      <c r="X3" s="119"/>
      <c r="Y3" s="119"/>
    </row>
    <row r="4" spans="1:33" ht="93" customHeight="1" x14ac:dyDescent="0.3">
      <c r="A4" s="37"/>
      <c r="B4" s="38"/>
      <c r="C4" s="39"/>
      <c r="D4" s="39"/>
      <c r="E4" s="120"/>
      <c r="F4" s="40" t="s">
        <v>6</v>
      </c>
      <c r="G4" s="41" t="s">
        <v>19</v>
      </c>
      <c r="H4" s="41" t="s">
        <v>16</v>
      </c>
      <c r="I4" s="41" t="s">
        <v>18</v>
      </c>
      <c r="J4" s="41" t="s">
        <v>17</v>
      </c>
      <c r="K4" s="40" t="s">
        <v>6</v>
      </c>
      <c r="L4" s="41" t="s">
        <v>13</v>
      </c>
      <c r="M4" s="41" t="s">
        <v>10</v>
      </c>
      <c r="N4" s="41" t="s">
        <v>11</v>
      </c>
      <c r="O4" s="41" t="s">
        <v>15</v>
      </c>
      <c r="P4" s="41" t="s">
        <v>12</v>
      </c>
      <c r="Q4" s="41" t="s">
        <v>14</v>
      </c>
      <c r="R4" s="41" t="s">
        <v>9</v>
      </c>
      <c r="S4" s="40" t="s">
        <v>6</v>
      </c>
      <c r="T4" s="41" t="s">
        <v>7</v>
      </c>
      <c r="U4" s="41" t="s">
        <v>8</v>
      </c>
      <c r="V4" s="40" t="s">
        <v>6</v>
      </c>
      <c r="W4" s="41" t="s">
        <v>3</v>
      </c>
      <c r="X4" s="41" t="s">
        <v>4</v>
      </c>
      <c r="Y4" s="41" t="s">
        <v>5</v>
      </c>
    </row>
    <row r="5" spans="1:33" ht="12.75" x14ac:dyDescent="0.2">
      <c r="A5" s="37"/>
      <c r="B5" s="38"/>
      <c r="C5" s="39"/>
      <c r="D5" s="39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33" s="44" customFormat="1" ht="39.6" x14ac:dyDescent="0.3">
      <c r="A6" s="43">
        <v>1</v>
      </c>
      <c r="B6" s="47" t="s">
        <v>599</v>
      </c>
      <c r="C6" s="47" t="s">
        <v>600</v>
      </c>
      <c r="D6" s="58">
        <v>3814017680</v>
      </c>
      <c r="E6" s="65">
        <f t="shared" ref="E6:E18" si="0">F6+K6+S6+V6</f>
        <v>135.33339999999998</v>
      </c>
      <c r="F6" s="65">
        <v>33.666699999999999</v>
      </c>
      <c r="G6" s="65">
        <v>8.3332999999999995</v>
      </c>
      <c r="H6" s="65">
        <v>7.6666999999999996</v>
      </c>
      <c r="I6" s="65">
        <v>9</v>
      </c>
      <c r="J6" s="65">
        <v>8.6667000000000005</v>
      </c>
      <c r="K6" s="65">
        <v>58</v>
      </c>
      <c r="L6" s="65">
        <v>7.3333000000000004</v>
      </c>
      <c r="M6" s="65">
        <v>8.3332999999999995</v>
      </c>
      <c r="N6" s="65">
        <v>9</v>
      </c>
      <c r="O6" s="65">
        <v>8.6667000000000005</v>
      </c>
      <c r="P6" s="65">
        <v>8.6667000000000005</v>
      </c>
      <c r="Q6" s="65">
        <v>8.3332999999999995</v>
      </c>
      <c r="R6" s="65">
        <v>7.6666999999999996</v>
      </c>
      <c r="S6" s="65">
        <v>18.666699999999999</v>
      </c>
      <c r="T6" s="65">
        <v>9.6667000000000005</v>
      </c>
      <c r="U6" s="65">
        <v>9</v>
      </c>
      <c r="V6" s="65">
        <v>25</v>
      </c>
      <c r="W6" s="65">
        <v>8</v>
      </c>
      <c r="X6" s="65">
        <v>8.3332999999999995</v>
      </c>
      <c r="Y6" s="65">
        <v>8.6667000000000005</v>
      </c>
      <c r="AA6" s="44">
        <f>AVERAGE(AB6:AC6)</f>
        <v>0.93333500000000003</v>
      </c>
      <c r="AB6" s="44">
        <f>ABS(T6/10)</f>
        <v>0.96667000000000003</v>
      </c>
      <c r="AC6" s="44">
        <f>ABS(U6/10)</f>
        <v>0.9</v>
      </c>
      <c r="AD6" s="44">
        <f>AVERAGE(AE6:AG6)</f>
        <v>0.83333333333333337</v>
      </c>
      <c r="AE6" s="44">
        <f>ABS(W6/10)</f>
        <v>0.8</v>
      </c>
      <c r="AF6" s="44">
        <f>ABS(X6/10)</f>
        <v>0.8333299999999999</v>
      </c>
      <c r="AG6" s="44">
        <f>ABS(Y6/10)</f>
        <v>0.86667000000000005</v>
      </c>
    </row>
    <row r="7" spans="1:33" s="44" customFormat="1" ht="39.6" x14ac:dyDescent="0.3">
      <c r="A7" s="43">
        <v>2</v>
      </c>
      <c r="B7" s="45" t="s">
        <v>591</v>
      </c>
      <c r="C7" s="45" t="s">
        <v>592</v>
      </c>
      <c r="D7" s="57">
        <v>3814018690</v>
      </c>
      <c r="E7" s="66">
        <v>118.40485000000001</v>
      </c>
      <c r="F7" s="66">
        <v>34.095199999999998</v>
      </c>
      <c r="G7" s="66">
        <v>7.6189999999999998</v>
      </c>
      <c r="H7" s="66">
        <v>7.9523999999999999</v>
      </c>
      <c r="I7" s="66">
        <v>9.2380999999999993</v>
      </c>
      <c r="J7" s="66">
        <v>9.2857000000000003</v>
      </c>
      <c r="K7" s="66">
        <v>40.309550000000002</v>
      </c>
      <c r="L7" s="66">
        <v>6.5952500000000001</v>
      </c>
      <c r="M7" s="66">
        <v>7.5237999999999996</v>
      </c>
      <c r="N7" s="66">
        <v>7.3810000000000002</v>
      </c>
      <c r="O7" s="66">
        <v>3.2856999999999998</v>
      </c>
      <c r="P7" s="66">
        <v>9.2857000000000003</v>
      </c>
      <c r="Q7" s="66">
        <v>3.3332999999999999</v>
      </c>
      <c r="R7" s="66">
        <v>2.9047999999999998</v>
      </c>
      <c r="S7" s="66">
        <v>19.1905</v>
      </c>
      <c r="T7" s="66">
        <v>9.6667000000000005</v>
      </c>
      <c r="U7" s="66">
        <v>9.5237999999999996</v>
      </c>
      <c r="V7" s="66">
        <v>24.8096</v>
      </c>
      <c r="W7" s="66">
        <v>6.4762000000000004</v>
      </c>
      <c r="X7" s="66">
        <v>9.1428999999999991</v>
      </c>
      <c r="Y7" s="66">
        <v>9.1905000000000001</v>
      </c>
      <c r="AA7" s="44">
        <f t="shared" ref="AA7:AA18" si="1">AVERAGE(AB7:AC7)</f>
        <v>0.95952499999999996</v>
      </c>
      <c r="AB7" s="44">
        <f t="shared" ref="AB7:AB18" si="2">ABS(T7/10)</f>
        <v>0.96667000000000003</v>
      </c>
      <c r="AC7" s="44">
        <f t="shared" ref="AC7:AC18" si="3">ABS(U7/10)</f>
        <v>0.95238</v>
      </c>
      <c r="AD7" s="44">
        <f t="shared" ref="AD7:AD18" si="4">AVERAGE(AE7:AG7)</f>
        <v>0.82698666666666665</v>
      </c>
      <c r="AE7" s="44">
        <f t="shared" ref="AE7:AE18" si="5">ABS(W7/10)</f>
        <v>0.64762000000000008</v>
      </c>
      <c r="AF7" s="44">
        <f t="shared" ref="AF7:AF18" si="6">ABS(X7/10)</f>
        <v>0.91428999999999994</v>
      </c>
      <c r="AG7" s="44">
        <f t="shared" ref="AG7:AG18" si="7">ABS(Y7/10)</f>
        <v>0.91905000000000003</v>
      </c>
    </row>
    <row r="8" spans="1:33" s="46" customFormat="1" ht="39.6" x14ac:dyDescent="0.3">
      <c r="A8" s="43">
        <v>3</v>
      </c>
      <c r="B8" s="43" t="s">
        <v>587</v>
      </c>
      <c r="C8" s="43" t="s">
        <v>588</v>
      </c>
      <c r="D8" s="56">
        <v>3826000867</v>
      </c>
      <c r="E8" s="67">
        <f t="shared" si="0"/>
        <v>133.03829999999999</v>
      </c>
      <c r="F8" s="67">
        <v>30.461500000000001</v>
      </c>
      <c r="G8" s="67">
        <v>8.2308000000000003</v>
      </c>
      <c r="H8" s="67">
        <v>9.0769000000000002</v>
      </c>
      <c r="I8" s="67">
        <v>6.3845999999999998</v>
      </c>
      <c r="J8" s="67">
        <v>6.7691999999999997</v>
      </c>
      <c r="K8" s="67">
        <v>57.422999999999995</v>
      </c>
      <c r="L8" s="67">
        <v>6.5769000000000002</v>
      </c>
      <c r="M8" s="67">
        <v>8.0769000000000002</v>
      </c>
      <c r="N8" s="67">
        <v>9.7691999999999997</v>
      </c>
      <c r="O8" s="67">
        <v>8.8461999999999996</v>
      </c>
      <c r="P8" s="67">
        <v>9.7691999999999997</v>
      </c>
      <c r="Q8" s="67">
        <v>6.6154000000000002</v>
      </c>
      <c r="R8" s="67">
        <v>7.7691999999999997</v>
      </c>
      <c r="S8" s="67">
        <v>19.1538</v>
      </c>
      <c r="T8" s="67">
        <v>9.7691999999999997</v>
      </c>
      <c r="U8" s="67">
        <v>9.3846000000000007</v>
      </c>
      <c r="V8" s="67">
        <v>26</v>
      </c>
      <c r="W8" s="67">
        <v>6.7691999999999997</v>
      </c>
      <c r="X8" s="67">
        <v>9.3077000000000005</v>
      </c>
      <c r="Y8" s="67">
        <v>9.9230999999999998</v>
      </c>
      <c r="AA8" s="44">
        <f t="shared" si="1"/>
        <v>0.95769000000000004</v>
      </c>
      <c r="AB8" s="44">
        <f t="shared" si="2"/>
        <v>0.97692000000000001</v>
      </c>
      <c r="AC8" s="44">
        <f t="shared" si="3"/>
        <v>0.93846000000000007</v>
      </c>
      <c r="AD8" s="44">
        <f t="shared" si="4"/>
        <v>0.8666666666666667</v>
      </c>
      <c r="AE8" s="44">
        <f t="shared" si="5"/>
        <v>0.67691999999999997</v>
      </c>
      <c r="AF8" s="44">
        <f t="shared" si="6"/>
        <v>0.9307700000000001</v>
      </c>
      <c r="AG8" s="44">
        <f t="shared" si="7"/>
        <v>0.99231000000000003</v>
      </c>
    </row>
    <row r="9" spans="1:33" s="46" customFormat="1" ht="39.6" x14ac:dyDescent="0.3">
      <c r="A9" s="43">
        <v>4</v>
      </c>
      <c r="B9" s="43" t="s">
        <v>585</v>
      </c>
      <c r="C9" s="43" t="s">
        <v>586</v>
      </c>
      <c r="D9" s="56">
        <v>3826000955</v>
      </c>
      <c r="E9" s="67">
        <f t="shared" si="0"/>
        <v>132.21350000000001</v>
      </c>
      <c r="F9" s="67">
        <v>32.1629</v>
      </c>
      <c r="G9" s="67">
        <v>7.9558999999999997</v>
      </c>
      <c r="H9" s="67">
        <v>8.1674000000000007</v>
      </c>
      <c r="I9" s="67">
        <v>8</v>
      </c>
      <c r="J9" s="67">
        <v>8.0396000000000001</v>
      </c>
      <c r="K9" s="67">
        <v>57.896399999999993</v>
      </c>
      <c r="L9" s="67">
        <v>8.0198</v>
      </c>
      <c r="M9" s="67">
        <v>8.3612000000000002</v>
      </c>
      <c r="N9" s="67">
        <v>8.2863000000000007</v>
      </c>
      <c r="O9" s="67">
        <v>8.2423000000000002</v>
      </c>
      <c r="P9" s="67">
        <v>8.4802</v>
      </c>
      <c r="Q9" s="67">
        <v>8.1981999999999999</v>
      </c>
      <c r="R9" s="67">
        <v>8.3084000000000007</v>
      </c>
      <c r="S9" s="67">
        <v>16.956000000000003</v>
      </c>
      <c r="T9" s="67">
        <v>8.4890000000000008</v>
      </c>
      <c r="U9" s="67">
        <v>8.4670000000000005</v>
      </c>
      <c r="V9" s="67">
        <v>25.1982</v>
      </c>
      <c r="W9" s="67">
        <v>8.2070000000000007</v>
      </c>
      <c r="X9" s="67">
        <v>8.4405000000000001</v>
      </c>
      <c r="Y9" s="67">
        <v>8.5507000000000009</v>
      </c>
      <c r="AA9" s="44">
        <f t="shared" si="1"/>
        <v>0.84780000000000011</v>
      </c>
      <c r="AB9" s="44">
        <f t="shared" si="2"/>
        <v>0.8489000000000001</v>
      </c>
      <c r="AC9" s="44">
        <f t="shared" si="3"/>
        <v>0.84670000000000001</v>
      </c>
      <c r="AD9" s="44">
        <f t="shared" si="4"/>
        <v>0.83994000000000002</v>
      </c>
      <c r="AE9" s="44">
        <f t="shared" si="5"/>
        <v>0.8207000000000001</v>
      </c>
      <c r="AF9" s="44">
        <f t="shared" si="6"/>
        <v>0.84404999999999997</v>
      </c>
      <c r="AG9" s="44">
        <f t="shared" si="7"/>
        <v>0.85507000000000011</v>
      </c>
    </row>
    <row r="10" spans="1:33" s="46" customFormat="1" ht="39.6" x14ac:dyDescent="0.3">
      <c r="A10" s="43">
        <v>5</v>
      </c>
      <c r="B10" s="43" t="s">
        <v>597</v>
      </c>
      <c r="C10" s="43" t="s">
        <v>598</v>
      </c>
      <c r="D10" s="56">
        <v>3826000994</v>
      </c>
      <c r="E10" s="67">
        <f t="shared" si="0"/>
        <v>98.250049999999987</v>
      </c>
      <c r="F10" s="67">
        <v>24.1785</v>
      </c>
      <c r="G10" s="67">
        <v>6.0713999999999997</v>
      </c>
      <c r="H10" s="67">
        <v>6.0713999999999997</v>
      </c>
      <c r="I10" s="67">
        <v>6.0892999999999997</v>
      </c>
      <c r="J10" s="67">
        <v>5.9463999999999997</v>
      </c>
      <c r="K10" s="67">
        <v>41.607249999999993</v>
      </c>
      <c r="L10" s="67">
        <v>6.0178499999999993</v>
      </c>
      <c r="M10" s="67">
        <v>6.1786000000000003</v>
      </c>
      <c r="N10" s="67">
        <v>5.75</v>
      </c>
      <c r="O10" s="67">
        <v>5.125</v>
      </c>
      <c r="P10" s="67">
        <v>7.1786000000000003</v>
      </c>
      <c r="Q10" s="67">
        <v>6.0892999999999997</v>
      </c>
      <c r="R10" s="67">
        <v>5.2679</v>
      </c>
      <c r="S10" s="67">
        <v>13.053599999999999</v>
      </c>
      <c r="T10" s="67">
        <v>6.5179</v>
      </c>
      <c r="U10" s="67">
        <v>6.5357000000000003</v>
      </c>
      <c r="V10" s="67">
        <v>19.410699999999999</v>
      </c>
      <c r="W10" s="67">
        <v>6.3213999999999997</v>
      </c>
      <c r="X10" s="67">
        <v>6.5713999999999997</v>
      </c>
      <c r="Y10" s="67">
        <v>6.5179</v>
      </c>
      <c r="AA10" s="44">
        <f t="shared" si="1"/>
        <v>0.65267999999999993</v>
      </c>
      <c r="AB10" s="44">
        <f t="shared" si="2"/>
        <v>0.65178999999999998</v>
      </c>
      <c r="AC10" s="44">
        <f t="shared" si="3"/>
        <v>0.65356999999999998</v>
      </c>
      <c r="AD10" s="44">
        <f t="shared" si="4"/>
        <v>0.64702333333333328</v>
      </c>
      <c r="AE10" s="44">
        <f t="shared" si="5"/>
        <v>0.63213999999999992</v>
      </c>
      <c r="AF10" s="44">
        <f t="shared" si="6"/>
        <v>0.65713999999999995</v>
      </c>
      <c r="AG10" s="44">
        <f t="shared" si="7"/>
        <v>0.65178999999999998</v>
      </c>
    </row>
    <row r="11" spans="1:33" s="44" customFormat="1" ht="39.6" x14ac:dyDescent="0.3">
      <c r="A11" s="43">
        <v>6</v>
      </c>
      <c r="B11" s="43" t="s">
        <v>577</v>
      </c>
      <c r="C11" s="43" t="s">
        <v>578</v>
      </c>
      <c r="D11" s="56">
        <v>3826001050</v>
      </c>
      <c r="E11" s="67">
        <v>112.75</v>
      </c>
      <c r="F11" s="67">
        <v>27.25</v>
      </c>
      <c r="G11" s="67">
        <v>7</v>
      </c>
      <c r="H11" s="67">
        <v>7</v>
      </c>
      <c r="I11" s="67">
        <v>6.5</v>
      </c>
      <c r="J11" s="67">
        <v>6.75</v>
      </c>
      <c r="K11" s="67">
        <v>46</v>
      </c>
      <c r="L11" s="67">
        <v>6.5</v>
      </c>
      <c r="M11" s="67">
        <v>7</v>
      </c>
      <c r="N11" s="67">
        <v>7.25</v>
      </c>
      <c r="O11" s="67">
        <v>6.25</v>
      </c>
      <c r="P11" s="67">
        <v>7.5</v>
      </c>
      <c r="Q11" s="67">
        <v>6</v>
      </c>
      <c r="R11" s="67">
        <v>5.5</v>
      </c>
      <c r="S11" s="67">
        <v>16.75</v>
      </c>
      <c r="T11" s="67">
        <v>8.5</v>
      </c>
      <c r="U11" s="67">
        <v>8.25</v>
      </c>
      <c r="V11" s="67">
        <v>22.75</v>
      </c>
      <c r="W11" s="67">
        <v>6.5</v>
      </c>
      <c r="X11" s="67">
        <v>8</v>
      </c>
      <c r="Y11" s="67">
        <v>8.25</v>
      </c>
      <c r="AA11" s="44">
        <f t="shared" si="1"/>
        <v>0.83749999999999991</v>
      </c>
      <c r="AB11" s="44">
        <f t="shared" si="2"/>
        <v>0.85</v>
      </c>
      <c r="AC11" s="44">
        <f t="shared" si="3"/>
        <v>0.82499999999999996</v>
      </c>
      <c r="AD11" s="44">
        <f t="shared" si="4"/>
        <v>0.75833333333333341</v>
      </c>
      <c r="AE11" s="44">
        <f t="shared" si="5"/>
        <v>0.65</v>
      </c>
      <c r="AF11" s="44">
        <f t="shared" si="6"/>
        <v>0.8</v>
      </c>
      <c r="AG11" s="44">
        <f t="shared" si="7"/>
        <v>0.82499999999999996</v>
      </c>
    </row>
    <row r="12" spans="1:33" s="44" customFormat="1" ht="39.6" x14ac:dyDescent="0.3">
      <c r="A12" s="43">
        <v>7</v>
      </c>
      <c r="B12" s="43" t="s">
        <v>595</v>
      </c>
      <c r="C12" s="43" t="s">
        <v>596</v>
      </c>
      <c r="D12" s="56">
        <v>3826003152</v>
      </c>
      <c r="E12" s="67">
        <f t="shared" si="0"/>
        <v>121.87505000000002</v>
      </c>
      <c r="F12" s="67">
        <v>27.666699999999999</v>
      </c>
      <c r="G12" s="67">
        <v>4.8333000000000004</v>
      </c>
      <c r="H12" s="67">
        <v>4.9166999999999996</v>
      </c>
      <c r="I12" s="67">
        <v>9.1667000000000005</v>
      </c>
      <c r="J12" s="67">
        <v>8.75</v>
      </c>
      <c r="K12" s="67">
        <v>54.04175</v>
      </c>
      <c r="L12" s="67">
        <v>8.9583499999999994</v>
      </c>
      <c r="M12" s="67">
        <v>8.75</v>
      </c>
      <c r="N12" s="67">
        <v>7.25</v>
      </c>
      <c r="O12" s="67">
        <v>6.5</v>
      </c>
      <c r="P12" s="67">
        <v>7.6666999999999996</v>
      </c>
      <c r="Q12" s="67">
        <v>7.1666999999999996</v>
      </c>
      <c r="R12" s="67">
        <v>7.75</v>
      </c>
      <c r="S12" s="67">
        <v>17.583300000000001</v>
      </c>
      <c r="T12" s="67">
        <v>9</v>
      </c>
      <c r="U12" s="67">
        <v>8.5832999999999995</v>
      </c>
      <c r="V12" s="67">
        <v>22.583300000000001</v>
      </c>
      <c r="W12" s="67">
        <v>5.25</v>
      </c>
      <c r="X12" s="67">
        <v>8.0832999999999995</v>
      </c>
      <c r="Y12" s="67">
        <v>9.25</v>
      </c>
      <c r="AA12" s="44">
        <f t="shared" si="1"/>
        <v>0.87916499999999997</v>
      </c>
      <c r="AB12" s="44">
        <f t="shared" si="2"/>
        <v>0.9</v>
      </c>
      <c r="AC12" s="44">
        <f t="shared" si="3"/>
        <v>0.85832999999999993</v>
      </c>
      <c r="AD12" s="44">
        <f t="shared" si="4"/>
        <v>0.75277666666666665</v>
      </c>
      <c r="AE12" s="44">
        <f t="shared" si="5"/>
        <v>0.52500000000000002</v>
      </c>
      <c r="AF12" s="44">
        <f t="shared" si="6"/>
        <v>0.80832999999999999</v>
      </c>
      <c r="AG12" s="44">
        <f t="shared" si="7"/>
        <v>0.92500000000000004</v>
      </c>
    </row>
    <row r="13" spans="1:33" s="44" customFormat="1" ht="39.6" x14ac:dyDescent="0.3">
      <c r="A13" s="43">
        <v>8</v>
      </c>
      <c r="B13" s="43" t="s">
        <v>589</v>
      </c>
      <c r="C13" s="43" t="s">
        <v>590</v>
      </c>
      <c r="D13" s="56">
        <v>3826003201</v>
      </c>
      <c r="E13" s="67">
        <f t="shared" si="0"/>
        <v>131.25704999999999</v>
      </c>
      <c r="F13" s="67">
        <v>31.971399999999996</v>
      </c>
      <c r="G13" s="67">
        <v>7.6570999999999998</v>
      </c>
      <c r="H13" s="67">
        <v>8.1999999999999993</v>
      </c>
      <c r="I13" s="67">
        <v>7.9428999999999998</v>
      </c>
      <c r="J13" s="67">
        <v>8.1714000000000002</v>
      </c>
      <c r="K13" s="67">
        <v>58.457049999999995</v>
      </c>
      <c r="L13" s="67">
        <v>8.05715</v>
      </c>
      <c r="M13" s="67">
        <v>8.4571000000000005</v>
      </c>
      <c r="N13" s="67">
        <v>8.5143000000000004</v>
      </c>
      <c r="O13" s="67">
        <v>8.0571000000000002</v>
      </c>
      <c r="P13" s="67">
        <v>8.6570999999999998</v>
      </c>
      <c r="Q13" s="67">
        <v>8.6286000000000005</v>
      </c>
      <c r="R13" s="67">
        <v>8.0856999999999992</v>
      </c>
      <c r="S13" s="67">
        <v>17</v>
      </c>
      <c r="T13" s="67">
        <v>8.6857000000000006</v>
      </c>
      <c r="U13" s="67">
        <v>8.3142999999999994</v>
      </c>
      <c r="V13" s="67">
        <v>23.828600000000002</v>
      </c>
      <c r="W13" s="67">
        <v>6.5143000000000004</v>
      </c>
      <c r="X13" s="67">
        <v>8.5428999999999995</v>
      </c>
      <c r="Y13" s="67">
        <v>8.7713999999999999</v>
      </c>
      <c r="AA13" s="44">
        <f t="shared" si="1"/>
        <v>0.85</v>
      </c>
      <c r="AB13" s="44">
        <f t="shared" si="2"/>
        <v>0.86857000000000006</v>
      </c>
      <c r="AC13" s="44">
        <f t="shared" si="3"/>
        <v>0.83142999999999989</v>
      </c>
      <c r="AD13" s="44">
        <f t="shared" si="4"/>
        <v>0.7942866666666667</v>
      </c>
      <c r="AE13" s="44">
        <f t="shared" si="5"/>
        <v>0.65143000000000006</v>
      </c>
      <c r="AF13" s="44">
        <f t="shared" si="6"/>
        <v>0.85428999999999999</v>
      </c>
      <c r="AG13" s="44">
        <f t="shared" si="7"/>
        <v>0.87714000000000003</v>
      </c>
    </row>
    <row r="14" spans="1:33" s="46" customFormat="1" ht="39.6" x14ac:dyDescent="0.3">
      <c r="A14" s="43">
        <v>9</v>
      </c>
      <c r="B14" s="43" t="s">
        <v>575</v>
      </c>
      <c r="C14" s="43" t="s">
        <v>576</v>
      </c>
      <c r="D14" s="56">
        <v>3826003226</v>
      </c>
      <c r="E14" s="67">
        <f t="shared" si="0"/>
        <v>146.35694999999998</v>
      </c>
      <c r="F14" s="67">
        <v>35.714300000000001</v>
      </c>
      <c r="G14" s="67">
        <v>8.2142999999999997</v>
      </c>
      <c r="H14" s="67">
        <v>8.6428999999999991</v>
      </c>
      <c r="I14" s="67">
        <v>9.5</v>
      </c>
      <c r="J14" s="67">
        <v>9.3571000000000009</v>
      </c>
      <c r="K14" s="67">
        <v>64.214150000000004</v>
      </c>
      <c r="L14" s="67">
        <v>9.4285500000000013</v>
      </c>
      <c r="M14" s="67">
        <v>9.3571000000000009</v>
      </c>
      <c r="N14" s="67">
        <v>10</v>
      </c>
      <c r="O14" s="67">
        <v>9.3571000000000009</v>
      </c>
      <c r="P14" s="67">
        <v>9.7142999999999997</v>
      </c>
      <c r="Q14" s="67">
        <v>7.7857000000000003</v>
      </c>
      <c r="R14" s="67">
        <v>8.5714000000000006</v>
      </c>
      <c r="S14" s="67">
        <v>19</v>
      </c>
      <c r="T14" s="67">
        <v>9.5714000000000006</v>
      </c>
      <c r="U14" s="67">
        <v>9.4285999999999994</v>
      </c>
      <c r="V14" s="67">
        <v>27.4285</v>
      </c>
      <c r="W14" s="67">
        <v>8.3571000000000009</v>
      </c>
      <c r="X14" s="67">
        <v>9.3571000000000009</v>
      </c>
      <c r="Y14" s="67">
        <v>9.7142999999999997</v>
      </c>
      <c r="AA14" s="44">
        <f t="shared" si="1"/>
        <v>0.95</v>
      </c>
      <c r="AB14" s="44">
        <f t="shared" si="2"/>
        <v>0.9571400000000001</v>
      </c>
      <c r="AC14" s="44">
        <f t="shared" si="3"/>
        <v>0.94285999999999992</v>
      </c>
      <c r="AD14" s="44">
        <f t="shared" si="4"/>
        <v>0.91428333333333323</v>
      </c>
      <c r="AE14" s="44">
        <f t="shared" si="5"/>
        <v>0.83571000000000006</v>
      </c>
      <c r="AF14" s="44">
        <f t="shared" si="6"/>
        <v>0.93571000000000004</v>
      </c>
      <c r="AG14" s="44">
        <f t="shared" si="7"/>
        <v>0.97143000000000002</v>
      </c>
    </row>
    <row r="15" spans="1:33" s="44" customFormat="1" ht="39.6" x14ac:dyDescent="0.3">
      <c r="A15" s="43">
        <v>10</v>
      </c>
      <c r="B15" s="45" t="s">
        <v>581</v>
      </c>
      <c r="C15" s="45" t="s">
        <v>582</v>
      </c>
      <c r="D15" s="57">
        <v>3826003258</v>
      </c>
      <c r="E15" s="66">
        <f t="shared" si="0"/>
        <v>98.805499999999995</v>
      </c>
      <c r="F15" s="66">
        <v>29.111000000000001</v>
      </c>
      <c r="G15" s="66">
        <v>7.7222</v>
      </c>
      <c r="H15" s="66">
        <v>7.4443999999999999</v>
      </c>
      <c r="I15" s="66">
        <v>7.6111000000000004</v>
      </c>
      <c r="J15" s="66">
        <v>6.3333000000000004</v>
      </c>
      <c r="K15" s="66">
        <v>36.972299999999997</v>
      </c>
      <c r="L15" s="66">
        <v>6.9722000000000008</v>
      </c>
      <c r="M15" s="66">
        <v>5.6111000000000004</v>
      </c>
      <c r="N15" s="66">
        <v>4.8333000000000004</v>
      </c>
      <c r="O15" s="66">
        <v>5.2778</v>
      </c>
      <c r="P15" s="66">
        <v>5.5556000000000001</v>
      </c>
      <c r="Q15" s="66">
        <v>4.5556000000000001</v>
      </c>
      <c r="R15" s="66">
        <v>4.1666999999999996</v>
      </c>
      <c r="S15" s="66">
        <v>13.222200000000001</v>
      </c>
      <c r="T15" s="66">
        <v>6.6111000000000004</v>
      </c>
      <c r="U15" s="66">
        <v>6.6111000000000004</v>
      </c>
      <c r="V15" s="66">
        <v>19.5</v>
      </c>
      <c r="W15" s="66">
        <v>5.8888999999999996</v>
      </c>
      <c r="X15" s="66">
        <v>6.2778</v>
      </c>
      <c r="Y15" s="66">
        <v>7.3333000000000004</v>
      </c>
      <c r="AA15" s="44">
        <f t="shared" si="1"/>
        <v>0.66111000000000009</v>
      </c>
      <c r="AB15" s="44">
        <f t="shared" si="2"/>
        <v>0.66111000000000009</v>
      </c>
      <c r="AC15" s="44">
        <f t="shared" si="3"/>
        <v>0.66111000000000009</v>
      </c>
      <c r="AD15" s="44">
        <f t="shared" si="4"/>
        <v>0.65</v>
      </c>
      <c r="AE15" s="44">
        <f t="shared" si="5"/>
        <v>0.58888999999999991</v>
      </c>
      <c r="AF15" s="44">
        <f t="shared" si="6"/>
        <v>0.62778</v>
      </c>
      <c r="AG15" s="44">
        <f t="shared" si="7"/>
        <v>0.73333000000000004</v>
      </c>
    </row>
    <row r="16" spans="1:33" s="44" customFormat="1" ht="39.6" x14ac:dyDescent="0.3">
      <c r="A16" s="43">
        <v>11</v>
      </c>
      <c r="B16" s="45" t="s">
        <v>583</v>
      </c>
      <c r="C16" s="45" t="s">
        <v>584</v>
      </c>
      <c r="D16" s="57">
        <v>3826003280</v>
      </c>
      <c r="E16" s="66">
        <f t="shared" si="0"/>
        <v>140.21119999999999</v>
      </c>
      <c r="F16" s="66">
        <v>35.622300000000003</v>
      </c>
      <c r="G16" s="66">
        <v>8.3778000000000006</v>
      </c>
      <c r="H16" s="66">
        <v>9.2667000000000002</v>
      </c>
      <c r="I16" s="66">
        <v>9.0667000000000009</v>
      </c>
      <c r="J16" s="66">
        <v>8.9110999999999994</v>
      </c>
      <c r="K16" s="66">
        <v>59.055599999999998</v>
      </c>
      <c r="L16" s="66">
        <v>8.988900000000001</v>
      </c>
      <c r="M16" s="66">
        <v>8.5111000000000008</v>
      </c>
      <c r="N16" s="66">
        <v>8.6443999999999992</v>
      </c>
      <c r="O16" s="66">
        <v>7.4667000000000003</v>
      </c>
      <c r="P16" s="66">
        <v>8.5556000000000001</v>
      </c>
      <c r="Q16" s="66">
        <v>8.7777999999999992</v>
      </c>
      <c r="R16" s="66">
        <v>8.1111000000000004</v>
      </c>
      <c r="S16" s="66">
        <v>18.355599999999999</v>
      </c>
      <c r="T16" s="66">
        <v>9.1777999999999995</v>
      </c>
      <c r="U16" s="66">
        <v>9.1777999999999995</v>
      </c>
      <c r="V16" s="66">
        <v>27.177699999999998</v>
      </c>
      <c r="W16" s="66">
        <v>8.3332999999999995</v>
      </c>
      <c r="X16" s="66">
        <v>9.3110999999999997</v>
      </c>
      <c r="Y16" s="66">
        <v>9.5333000000000006</v>
      </c>
      <c r="AA16" s="44">
        <f t="shared" si="1"/>
        <v>0.91777999999999993</v>
      </c>
      <c r="AB16" s="44">
        <f t="shared" si="2"/>
        <v>0.91777999999999993</v>
      </c>
      <c r="AC16" s="44">
        <f t="shared" si="3"/>
        <v>0.91777999999999993</v>
      </c>
      <c r="AD16" s="44">
        <f t="shared" si="4"/>
        <v>0.9059233333333333</v>
      </c>
      <c r="AE16" s="44">
        <f t="shared" si="5"/>
        <v>0.8333299999999999</v>
      </c>
      <c r="AF16" s="44">
        <f t="shared" si="6"/>
        <v>0.93110999999999999</v>
      </c>
      <c r="AG16" s="44">
        <f t="shared" si="7"/>
        <v>0.95333000000000001</v>
      </c>
    </row>
    <row r="17" spans="1:33" s="44" customFormat="1" ht="39.6" x14ac:dyDescent="0.3">
      <c r="A17" s="43">
        <v>12</v>
      </c>
      <c r="B17" s="45" t="s">
        <v>579</v>
      </c>
      <c r="C17" s="45" t="s">
        <v>580</v>
      </c>
      <c r="D17" s="57">
        <v>3826003297</v>
      </c>
      <c r="E17" s="66">
        <v>129.19229999999999</v>
      </c>
      <c r="F17" s="66">
        <v>33.230800000000002</v>
      </c>
      <c r="G17" s="66">
        <v>8</v>
      </c>
      <c r="H17" s="66">
        <v>8.0769000000000002</v>
      </c>
      <c r="I17" s="66">
        <v>8.8461999999999996</v>
      </c>
      <c r="J17" s="66">
        <v>8.3077000000000005</v>
      </c>
      <c r="K17" s="66">
        <v>53.269200000000005</v>
      </c>
      <c r="L17" s="66">
        <v>7.5</v>
      </c>
      <c r="M17" s="66">
        <v>8.2308000000000003</v>
      </c>
      <c r="N17" s="66">
        <v>8.4614999999999991</v>
      </c>
      <c r="O17" s="66">
        <v>5.6923000000000004</v>
      </c>
      <c r="P17" s="66">
        <v>8.6153999999999993</v>
      </c>
      <c r="Q17" s="66">
        <v>7.1538000000000004</v>
      </c>
      <c r="R17" s="66">
        <v>7.6154000000000002</v>
      </c>
      <c r="S17" s="66">
        <v>17.615400000000001</v>
      </c>
      <c r="T17" s="66">
        <v>8.6153999999999993</v>
      </c>
      <c r="U17" s="66">
        <v>9</v>
      </c>
      <c r="V17" s="66">
        <v>25.076900000000002</v>
      </c>
      <c r="W17" s="66">
        <v>7.6923000000000004</v>
      </c>
      <c r="X17" s="66">
        <v>8.3846000000000007</v>
      </c>
      <c r="Y17" s="66">
        <v>9</v>
      </c>
      <c r="AA17" s="44">
        <f t="shared" si="1"/>
        <v>0.88077000000000005</v>
      </c>
      <c r="AB17" s="44">
        <f t="shared" si="2"/>
        <v>0.86153999999999997</v>
      </c>
      <c r="AC17" s="44">
        <f t="shared" si="3"/>
        <v>0.9</v>
      </c>
      <c r="AD17" s="44">
        <f t="shared" si="4"/>
        <v>0.83589666666666673</v>
      </c>
      <c r="AE17" s="44">
        <f t="shared" si="5"/>
        <v>0.76923000000000008</v>
      </c>
      <c r="AF17" s="44">
        <f t="shared" si="6"/>
        <v>0.83846000000000009</v>
      </c>
      <c r="AG17" s="44">
        <f t="shared" si="7"/>
        <v>0.9</v>
      </c>
    </row>
    <row r="18" spans="1:33" s="48" customFormat="1" ht="39.6" x14ac:dyDescent="0.3">
      <c r="A18" s="43">
        <v>13</v>
      </c>
      <c r="B18" s="43" t="s">
        <v>593</v>
      </c>
      <c r="C18" s="43" t="s">
        <v>594</v>
      </c>
      <c r="D18" s="56">
        <v>3826003378</v>
      </c>
      <c r="E18" s="67">
        <f t="shared" si="0"/>
        <v>81.099999999999994</v>
      </c>
      <c r="F18" s="67">
        <v>17.2</v>
      </c>
      <c r="G18" s="67">
        <v>5</v>
      </c>
      <c r="H18" s="67">
        <v>5.2</v>
      </c>
      <c r="I18" s="67">
        <v>3.8</v>
      </c>
      <c r="J18" s="67">
        <v>3.2</v>
      </c>
      <c r="K18" s="67">
        <v>35.9</v>
      </c>
      <c r="L18" s="67">
        <v>3.5</v>
      </c>
      <c r="M18" s="67">
        <v>5.4</v>
      </c>
      <c r="N18" s="67">
        <v>6.2</v>
      </c>
      <c r="O18" s="67">
        <v>7.6</v>
      </c>
      <c r="P18" s="67">
        <v>6.8</v>
      </c>
      <c r="Q18" s="67">
        <v>3</v>
      </c>
      <c r="R18" s="67">
        <v>3.4</v>
      </c>
      <c r="S18" s="67">
        <v>12.2</v>
      </c>
      <c r="T18" s="67">
        <v>6</v>
      </c>
      <c r="U18" s="67">
        <v>6.2</v>
      </c>
      <c r="V18" s="67">
        <v>15.8</v>
      </c>
      <c r="W18" s="67">
        <v>4.4000000000000004</v>
      </c>
      <c r="X18" s="67">
        <v>6.2</v>
      </c>
      <c r="Y18" s="67">
        <v>5.2</v>
      </c>
      <c r="AA18" s="44">
        <f t="shared" si="1"/>
        <v>0.61</v>
      </c>
      <c r="AB18" s="44">
        <f t="shared" si="2"/>
        <v>0.6</v>
      </c>
      <c r="AC18" s="44">
        <f t="shared" si="3"/>
        <v>0.62</v>
      </c>
      <c r="AD18" s="44">
        <f t="shared" si="4"/>
        <v>0.52666666666666673</v>
      </c>
      <c r="AE18" s="44">
        <f t="shared" si="5"/>
        <v>0.44000000000000006</v>
      </c>
      <c r="AF18" s="44">
        <f t="shared" si="6"/>
        <v>0.62</v>
      </c>
      <c r="AG18" s="44">
        <f t="shared" si="7"/>
        <v>0.52</v>
      </c>
    </row>
    <row r="19" spans="1:33" ht="12.75" x14ac:dyDescent="0.2">
      <c r="E19" s="84">
        <f>AVERAGE(E6:E18)</f>
        <v>121.4452423076923</v>
      </c>
      <c r="F19" s="84">
        <f t="shared" ref="F19:Y19" si="8">AVERAGE(F6:F18)</f>
        <v>30.179330769230766</v>
      </c>
      <c r="G19" s="84">
        <f t="shared" si="8"/>
        <v>7.3088538461538457</v>
      </c>
      <c r="H19" s="84">
        <f t="shared" si="8"/>
        <v>7.514030769230768</v>
      </c>
      <c r="I19" s="84">
        <f t="shared" si="8"/>
        <v>7.780430769230767</v>
      </c>
      <c r="J19" s="84">
        <f t="shared" si="8"/>
        <v>7.5760153846153839</v>
      </c>
      <c r="K19" s="84">
        <f t="shared" si="8"/>
        <v>51.01124999999999</v>
      </c>
      <c r="L19" s="84">
        <f t="shared" si="8"/>
        <v>7.2652500000000009</v>
      </c>
      <c r="M19" s="84">
        <f t="shared" si="8"/>
        <v>7.6762307692307701</v>
      </c>
      <c r="N19" s="84">
        <f t="shared" si="8"/>
        <v>7.7953846153846147</v>
      </c>
      <c r="O19" s="84">
        <f t="shared" si="8"/>
        <v>6.9512999999999998</v>
      </c>
      <c r="P19" s="84">
        <f t="shared" si="8"/>
        <v>8.1880846153846143</v>
      </c>
      <c r="Q19" s="84">
        <f t="shared" si="8"/>
        <v>6.5875153846153847</v>
      </c>
      <c r="R19" s="84">
        <f t="shared" si="8"/>
        <v>6.5474846153846151</v>
      </c>
      <c r="S19" s="84">
        <f t="shared" si="8"/>
        <v>16.826699999999999</v>
      </c>
      <c r="T19" s="84">
        <f t="shared" si="8"/>
        <v>8.4823769230769237</v>
      </c>
      <c r="U19" s="84">
        <f t="shared" si="8"/>
        <v>8.344323076923077</v>
      </c>
      <c r="V19" s="84">
        <f t="shared" si="8"/>
        <v>23.427961538461542</v>
      </c>
      <c r="W19" s="84">
        <f t="shared" si="8"/>
        <v>6.8238230769230768</v>
      </c>
      <c r="X19" s="84">
        <f t="shared" si="8"/>
        <v>8.1501999999999999</v>
      </c>
      <c r="Y19" s="84">
        <f t="shared" si="8"/>
        <v>8.4539384615384598</v>
      </c>
      <c r="AA19" s="36">
        <f>AVERAGE(AA6:AA18)</f>
        <v>0.84133500000000006</v>
      </c>
      <c r="AB19" s="36">
        <f t="shared" ref="AB19:AG19" si="9">AVERAGE(AB6:AB18)</f>
        <v>0.8482376923076923</v>
      </c>
      <c r="AC19" s="36">
        <f t="shared" si="9"/>
        <v>0.83443230769230781</v>
      </c>
      <c r="AD19" s="36">
        <f t="shared" si="9"/>
        <v>0.78093205128205134</v>
      </c>
      <c r="AE19" s="36">
        <f t="shared" si="9"/>
        <v>0.68238230769230768</v>
      </c>
      <c r="AF19" s="36">
        <f t="shared" si="9"/>
        <v>0.81501999999999997</v>
      </c>
      <c r="AG19" s="36">
        <f t="shared" si="9"/>
        <v>0.84539384615384605</v>
      </c>
    </row>
  </sheetData>
  <sortState ref="B6:AA18">
    <sortCondition ref="D6:D18"/>
  </sortState>
  <mergeCells count="14">
    <mergeCell ref="V3:Y3"/>
    <mergeCell ref="E1:E4"/>
    <mergeCell ref="F1:Y1"/>
    <mergeCell ref="F2:J2"/>
    <mergeCell ref="K2:R2"/>
    <mergeCell ref="S2:U2"/>
    <mergeCell ref="V2:Y2"/>
    <mergeCell ref="F3:J3"/>
    <mergeCell ref="K3:R3"/>
    <mergeCell ref="A2:A3"/>
    <mergeCell ref="B2:B3"/>
    <mergeCell ref="C2:C3"/>
    <mergeCell ref="D2:D3"/>
    <mergeCell ref="S3:U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opLeftCell="C1" workbookViewId="0">
      <selection activeCell="X1" sqref="X1:AD1"/>
    </sheetView>
  </sheetViews>
  <sheetFormatPr defaultRowHeight="14.4" x14ac:dyDescent="0.3"/>
  <sheetData>
    <row r="1" spans="1:30" ht="144" x14ac:dyDescent="0.3">
      <c r="A1" s="75" t="s">
        <v>1055</v>
      </c>
      <c r="B1">
        <f t="shared" ref="B1" si="0">C1+H1+P1+S1</f>
        <v>130.43299999999999</v>
      </c>
      <c r="C1">
        <f t="shared" ref="C1" si="1">SUM(D1:G1)</f>
        <v>34.573</v>
      </c>
      <c r="D1">
        <v>9.2100000000000009</v>
      </c>
      <c r="E1">
        <v>8.3030000000000008</v>
      </c>
      <c r="F1">
        <v>9.1999999999999993</v>
      </c>
      <c r="G1">
        <v>7.86</v>
      </c>
      <c r="H1">
        <f t="shared" ref="H1" si="2">SUM(I1:O1)</f>
        <v>56.65</v>
      </c>
      <c r="I1">
        <v>6.5</v>
      </c>
      <c r="J1">
        <v>8.1999999999999993</v>
      </c>
      <c r="K1">
        <v>8.57</v>
      </c>
      <c r="L1">
        <v>8.1</v>
      </c>
      <c r="M1">
        <v>8.58</v>
      </c>
      <c r="N1">
        <v>9</v>
      </c>
      <c r="O1">
        <v>7.7</v>
      </c>
      <c r="P1">
        <f t="shared" ref="P1" si="3">SUM(Q1:R1)</f>
        <v>17.079999999999998</v>
      </c>
      <c r="Q1">
        <v>8.5399999999999991</v>
      </c>
      <c r="R1">
        <v>8.5399999999999991</v>
      </c>
      <c r="S1">
        <f t="shared" ref="S1" si="4">SUM(T1:V1)</f>
        <v>22.130000000000003</v>
      </c>
      <c r="T1">
        <v>7.5</v>
      </c>
      <c r="U1">
        <v>7.28</v>
      </c>
      <c r="V1">
        <v>7.35</v>
      </c>
      <c r="X1" s="98">
        <f>AVERAGE(Y1:Z1)</f>
        <v>0.875</v>
      </c>
      <c r="Y1" s="98">
        <v>0.9</v>
      </c>
      <c r="Z1" s="98">
        <v>0.85</v>
      </c>
      <c r="AA1" s="98">
        <f>AVERAGE(AB1:AD1)</f>
        <v>0.73999999999999988</v>
      </c>
      <c r="AB1" s="98">
        <v>0.75</v>
      </c>
      <c r="AC1" s="98">
        <v>0.73</v>
      </c>
      <c r="AD1" s="98">
        <v>0.74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0"/>
  <sheetViews>
    <sheetView topLeftCell="A147" zoomScale="60" zoomScaleNormal="60" workbookViewId="0">
      <selection activeCell="AB150" sqref="AB150:AH150"/>
    </sheetView>
  </sheetViews>
  <sheetFormatPr defaultColWidth="9.109375" defaultRowHeight="14.4" x14ac:dyDescent="0.3"/>
  <cols>
    <col min="1" max="1" width="9.109375" style="1"/>
    <col min="2" max="2" width="42.88671875" style="1" customWidth="1"/>
    <col min="3" max="3" width="29.33203125" style="1" customWidth="1"/>
    <col min="4" max="4" width="14.6640625" style="1" customWidth="1"/>
    <col min="5" max="16384" width="9.109375" style="1"/>
  </cols>
  <sheetData>
    <row r="1" spans="1:34" ht="4.5" customHeight="1" x14ac:dyDescent="0.3">
      <c r="A1" s="12" t="s">
        <v>1044</v>
      </c>
      <c r="B1" s="11"/>
      <c r="C1" s="11"/>
      <c r="D1" s="11"/>
      <c r="E1" s="99" t="s">
        <v>31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34" ht="78.75" customHeight="1" x14ac:dyDescent="0.3">
      <c r="A2" s="108" t="s">
        <v>29</v>
      </c>
      <c r="B2" s="110" t="s">
        <v>28</v>
      </c>
      <c r="C2" s="112" t="s">
        <v>27</v>
      </c>
      <c r="D2" s="112" t="s">
        <v>26</v>
      </c>
      <c r="E2" s="99"/>
      <c r="F2" s="101" t="s">
        <v>25</v>
      </c>
      <c r="G2" s="101"/>
      <c r="H2" s="101"/>
      <c r="I2" s="101"/>
      <c r="J2" s="101"/>
      <c r="K2" s="101" t="s">
        <v>24</v>
      </c>
      <c r="L2" s="101"/>
      <c r="M2" s="101"/>
      <c r="N2" s="101"/>
      <c r="O2" s="101"/>
      <c r="P2" s="101"/>
      <c r="Q2" s="101"/>
      <c r="R2" s="101"/>
      <c r="S2" s="101" t="s">
        <v>23</v>
      </c>
      <c r="T2" s="101"/>
      <c r="U2" s="101"/>
      <c r="V2" s="101" t="s">
        <v>22</v>
      </c>
      <c r="W2" s="101"/>
      <c r="X2" s="101"/>
      <c r="Y2" s="101"/>
    </row>
    <row r="3" spans="1:34" ht="15.75" customHeight="1" x14ac:dyDescent="0.3">
      <c r="A3" s="109"/>
      <c r="B3" s="111"/>
      <c r="C3" s="112"/>
      <c r="D3" s="112"/>
      <c r="E3" s="99"/>
      <c r="F3" s="102" t="s">
        <v>20</v>
      </c>
      <c r="G3" s="102"/>
      <c r="H3" s="102"/>
      <c r="I3" s="102"/>
      <c r="J3" s="102"/>
      <c r="K3" s="102" t="s">
        <v>20</v>
      </c>
      <c r="L3" s="102"/>
      <c r="M3" s="102"/>
      <c r="N3" s="102"/>
      <c r="O3" s="102"/>
      <c r="P3" s="102"/>
      <c r="Q3" s="102"/>
      <c r="R3" s="102"/>
      <c r="S3" s="102" t="s">
        <v>20</v>
      </c>
      <c r="T3" s="102"/>
      <c r="U3" s="102"/>
      <c r="V3" s="102" t="s">
        <v>20</v>
      </c>
      <c r="W3" s="102"/>
      <c r="X3" s="102"/>
      <c r="Y3" s="102"/>
    </row>
    <row r="4" spans="1:34" ht="409.6" x14ac:dyDescent="0.3">
      <c r="A4" s="7"/>
      <c r="B4" s="6"/>
      <c r="C4" s="5"/>
      <c r="D4" s="5"/>
      <c r="E4" s="99"/>
      <c r="F4" s="9" t="s">
        <v>6</v>
      </c>
      <c r="G4" s="8" t="s">
        <v>19</v>
      </c>
      <c r="H4" s="8" t="s">
        <v>16</v>
      </c>
      <c r="I4" s="8" t="s">
        <v>18</v>
      </c>
      <c r="J4" s="8" t="s">
        <v>17</v>
      </c>
      <c r="K4" s="9" t="s">
        <v>6</v>
      </c>
      <c r="L4" s="8" t="s">
        <v>13</v>
      </c>
      <c r="M4" s="8" t="s">
        <v>10</v>
      </c>
      <c r="N4" s="8" t="s">
        <v>11</v>
      </c>
      <c r="O4" s="8" t="s">
        <v>15</v>
      </c>
      <c r="P4" s="8" t="s">
        <v>12</v>
      </c>
      <c r="Q4" s="8" t="s">
        <v>14</v>
      </c>
      <c r="R4" s="8" t="s">
        <v>9</v>
      </c>
      <c r="S4" s="9" t="s">
        <v>6</v>
      </c>
      <c r="T4" s="8" t="s">
        <v>7</v>
      </c>
      <c r="U4" s="8" t="s">
        <v>8</v>
      </c>
      <c r="V4" s="9" t="s">
        <v>6</v>
      </c>
      <c r="W4" s="8" t="s">
        <v>3</v>
      </c>
      <c r="X4" s="8" t="s">
        <v>4</v>
      </c>
      <c r="Y4" s="8" t="s">
        <v>5</v>
      </c>
    </row>
    <row r="5" spans="1:34" ht="15.75" x14ac:dyDescent="0.25">
      <c r="A5" s="7"/>
      <c r="B5" s="6"/>
      <c r="C5" s="5"/>
      <c r="D5" s="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34" s="26" customFormat="1" ht="93.6" x14ac:dyDescent="0.3">
      <c r="A6" s="27">
        <v>1</v>
      </c>
      <c r="B6" s="27" t="s">
        <v>601</v>
      </c>
      <c r="C6" s="27" t="s">
        <v>602</v>
      </c>
      <c r="D6" s="27" t="s">
        <v>603</v>
      </c>
      <c r="E6" s="51">
        <v>138.07129999999998</v>
      </c>
      <c r="F6" s="51">
        <v>35.260899999999992</v>
      </c>
      <c r="G6" s="51">
        <v>8.6867999999999999</v>
      </c>
      <c r="H6" s="51">
        <v>8.7197999999999993</v>
      </c>
      <c r="I6" s="51">
        <v>9.1015999999999995</v>
      </c>
      <c r="J6" s="51">
        <v>8.7527000000000008</v>
      </c>
      <c r="K6" s="51">
        <v>56.810399999999994</v>
      </c>
      <c r="L6" s="51">
        <v>8.6510999999999996</v>
      </c>
      <c r="M6" s="51">
        <v>8.3297000000000008</v>
      </c>
      <c r="N6" s="51">
        <v>8.4533000000000005</v>
      </c>
      <c r="O6" s="51">
        <v>7.9725000000000001</v>
      </c>
      <c r="P6" s="51">
        <v>8.9588000000000001</v>
      </c>
      <c r="Q6" s="51">
        <v>8.1647999999999996</v>
      </c>
      <c r="R6" s="51">
        <v>6.2801999999999998</v>
      </c>
      <c r="S6" s="51">
        <v>18.645600000000002</v>
      </c>
      <c r="T6" s="51">
        <v>9.25</v>
      </c>
      <c r="U6" s="51">
        <v>9.3956</v>
      </c>
      <c r="V6" s="51">
        <v>27.354399999999998</v>
      </c>
      <c r="W6" s="51">
        <v>8.6318999999999999</v>
      </c>
      <c r="X6" s="51">
        <v>9.2966999999999995</v>
      </c>
      <c r="Y6" s="51">
        <v>9.4258000000000006</v>
      </c>
      <c r="AB6" s="26">
        <f>AVERAGE(AC6:AD6)</f>
        <v>0.93228</v>
      </c>
      <c r="AC6" s="26">
        <f>ABS(T6/10)</f>
        <v>0.92500000000000004</v>
      </c>
      <c r="AD6" s="26">
        <f>ABS(U6/10)</f>
        <v>0.93955999999999995</v>
      </c>
      <c r="AE6" s="26">
        <f>AVERAGE(AF6:AH6)</f>
        <v>0.91181333333333336</v>
      </c>
      <c r="AF6" s="26">
        <f>ABS(W6/10)</f>
        <v>0.86319000000000001</v>
      </c>
      <c r="AG6" s="26">
        <f>ABS(X6/10)</f>
        <v>0.92967</v>
      </c>
      <c r="AH6" s="26">
        <f>ABS(Y6/10)</f>
        <v>0.94258000000000008</v>
      </c>
    </row>
    <row r="7" spans="1:34" s="15" customFormat="1" ht="109.2" x14ac:dyDescent="0.3">
      <c r="A7" s="27">
        <v>2</v>
      </c>
      <c r="B7" s="18" t="s">
        <v>604</v>
      </c>
      <c r="C7" s="18" t="s">
        <v>605</v>
      </c>
      <c r="D7" s="18" t="s">
        <v>606</v>
      </c>
      <c r="E7" s="50">
        <v>133.02895000000001</v>
      </c>
      <c r="F7" s="50">
        <v>35.757300000000001</v>
      </c>
      <c r="G7" s="50">
        <v>8.9125999999999994</v>
      </c>
      <c r="H7" s="50">
        <v>8.7573000000000008</v>
      </c>
      <c r="I7" s="50">
        <v>9.2039000000000009</v>
      </c>
      <c r="J7" s="50">
        <v>8.8834999999999997</v>
      </c>
      <c r="K7" s="50">
        <v>53.970750000000002</v>
      </c>
      <c r="L7" s="50">
        <v>8.6990499999999997</v>
      </c>
      <c r="M7" s="50">
        <v>7.0388000000000002</v>
      </c>
      <c r="N7" s="50">
        <v>7.0971000000000002</v>
      </c>
      <c r="O7" s="50">
        <v>7.6018999999999997</v>
      </c>
      <c r="P7" s="50">
        <v>8.4951000000000008</v>
      </c>
      <c r="Q7" s="50">
        <v>7.7670000000000003</v>
      </c>
      <c r="R7" s="50">
        <v>7.2717999999999998</v>
      </c>
      <c r="S7" s="50">
        <v>17.563099999999999</v>
      </c>
      <c r="T7" s="50">
        <v>8.8252000000000006</v>
      </c>
      <c r="U7" s="50">
        <v>8.7378999999999998</v>
      </c>
      <c r="V7" s="50">
        <v>25.7378</v>
      </c>
      <c r="W7" s="50">
        <v>8.3786000000000005</v>
      </c>
      <c r="X7" s="50">
        <v>8.4951000000000008</v>
      </c>
      <c r="Y7" s="50">
        <v>8.8641000000000005</v>
      </c>
      <c r="AB7" s="26">
        <f t="shared" ref="AB7:AB70" si="0">AVERAGE(AC7:AD7)</f>
        <v>0.87815500000000002</v>
      </c>
      <c r="AC7" s="26">
        <f t="shared" ref="AC7:AC70" si="1">ABS(T7/10)</f>
        <v>0.88252000000000008</v>
      </c>
      <c r="AD7" s="26">
        <f t="shared" ref="AD7:AD70" si="2">ABS(U7/10)</f>
        <v>0.87378999999999996</v>
      </c>
      <c r="AE7" s="26">
        <f t="shared" ref="AE7:AE70" si="3">AVERAGE(AF7:AH7)</f>
        <v>0.85792666666666673</v>
      </c>
      <c r="AF7" s="26">
        <f t="shared" ref="AF7:AF70" si="4">ABS(W7/10)</f>
        <v>0.83786000000000005</v>
      </c>
      <c r="AG7" s="26">
        <f t="shared" ref="AG7:AG70" si="5">ABS(X7/10)</f>
        <v>0.8495100000000001</v>
      </c>
      <c r="AH7" s="26">
        <f t="shared" ref="AH7:AH70" si="6">ABS(Y7/10)</f>
        <v>0.88641000000000003</v>
      </c>
    </row>
    <row r="8" spans="1:34" s="15" customFormat="1" ht="78" x14ac:dyDescent="0.3">
      <c r="A8" s="27">
        <v>3</v>
      </c>
      <c r="B8" s="18" t="s">
        <v>607</v>
      </c>
      <c r="C8" s="18" t="s">
        <v>608</v>
      </c>
      <c r="D8" s="18" t="s">
        <v>609</v>
      </c>
      <c r="E8" s="50">
        <v>112.42939999999999</v>
      </c>
      <c r="F8" s="50">
        <v>28.572600000000001</v>
      </c>
      <c r="G8" s="50">
        <v>7.0041000000000002</v>
      </c>
      <c r="H8" s="50">
        <v>7.2032999999999996</v>
      </c>
      <c r="I8" s="50">
        <v>7.2739000000000003</v>
      </c>
      <c r="J8" s="50">
        <v>7.0913000000000004</v>
      </c>
      <c r="K8" s="50">
        <v>47.948100000000004</v>
      </c>
      <c r="L8" s="50">
        <v>7.0311000000000003</v>
      </c>
      <c r="M8" s="50">
        <v>6.3194999999999997</v>
      </c>
      <c r="N8" s="50">
        <v>6.6473000000000004</v>
      </c>
      <c r="O8" s="50">
        <v>6.7552000000000003</v>
      </c>
      <c r="P8" s="50">
        <v>7.5602</v>
      </c>
      <c r="Q8" s="50">
        <v>6.8589000000000002</v>
      </c>
      <c r="R8" s="50">
        <v>6.7759</v>
      </c>
      <c r="S8" s="50">
        <v>14.547699999999999</v>
      </c>
      <c r="T8" s="50">
        <v>7.1494</v>
      </c>
      <c r="U8" s="50">
        <v>7.3982999999999999</v>
      </c>
      <c r="V8" s="50">
        <v>21.361000000000001</v>
      </c>
      <c r="W8" s="50">
        <v>6.8506</v>
      </c>
      <c r="X8" s="50">
        <v>7.5850999999999997</v>
      </c>
      <c r="Y8" s="50">
        <v>6.9253</v>
      </c>
      <c r="AB8" s="26">
        <f t="shared" si="0"/>
        <v>0.72738499999999995</v>
      </c>
      <c r="AC8" s="26">
        <f t="shared" si="1"/>
        <v>0.71494000000000002</v>
      </c>
      <c r="AD8" s="26">
        <f t="shared" si="2"/>
        <v>0.73982999999999999</v>
      </c>
      <c r="AE8" s="26">
        <f t="shared" si="3"/>
        <v>0.7120333333333333</v>
      </c>
      <c r="AF8" s="26">
        <f t="shared" si="4"/>
        <v>0.68506</v>
      </c>
      <c r="AG8" s="26">
        <f t="shared" si="5"/>
        <v>0.75851000000000002</v>
      </c>
      <c r="AH8" s="26">
        <f t="shared" si="6"/>
        <v>0.69252999999999998</v>
      </c>
    </row>
    <row r="9" spans="1:34" s="26" customFormat="1" ht="93.6" x14ac:dyDescent="0.3">
      <c r="A9" s="27">
        <v>4</v>
      </c>
      <c r="B9" s="27" t="s">
        <v>610</v>
      </c>
      <c r="C9" s="27" t="s">
        <v>611</v>
      </c>
      <c r="D9" s="27" t="s">
        <v>612</v>
      </c>
      <c r="E9" s="51">
        <v>155.70690000000002</v>
      </c>
      <c r="F9" s="51">
        <v>38.9206</v>
      </c>
      <c r="G9" s="51">
        <v>9.6402000000000001</v>
      </c>
      <c r="H9" s="51">
        <v>9.7399000000000004</v>
      </c>
      <c r="I9" s="51">
        <v>9.7939000000000007</v>
      </c>
      <c r="J9" s="51">
        <v>9.7466000000000008</v>
      </c>
      <c r="K9" s="51">
        <v>67.710300000000004</v>
      </c>
      <c r="L9" s="51">
        <v>9.668099999999999</v>
      </c>
      <c r="M9" s="51">
        <v>9.6318000000000001</v>
      </c>
      <c r="N9" s="51">
        <v>9.7617999999999991</v>
      </c>
      <c r="O9" s="51">
        <v>9.7466000000000008</v>
      </c>
      <c r="P9" s="51">
        <v>9.8007000000000009</v>
      </c>
      <c r="Q9" s="51">
        <v>9.6706000000000003</v>
      </c>
      <c r="R9" s="51">
        <v>9.4306999999999999</v>
      </c>
      <c r="S9" s="51">
        <v>19.726399999999998</v>
      </c>
      <c r="T9" s="51">
        <v>9.8480000000000008</v>
      </c>
      <c r="U9" s="51">
        <v>9.8783999999999992</v>
      </c>
      <c r="V9" s="51">
        <v>29.349600000000002</v>
      </c>
      <c r="W9" s="51">
        <v>9.6435999999999993</v>
      </c>
      <c r="X9" s="51">
        <v>9.8377999999999997</v>
      </c>
      <c r="Y9" s="51">
        <v>9.8681999999999999</v>
      </c>
      <c r="AB9" s="26">
        <f t="shared" si="0"/>
        <v>0.98632000000000009</v>
      </c>
      <c r="AC9" s="26">
        <f t="shared" si="1"/>
        <v>0.98480000000000012</v>
      </c>
      <c r="AD9" s="26">
        <f t="shared" si="2"/>
        <v>0.98783999999999994</v>
      </c>
      <c r="AE9" s="26">
        <f t="shared" si="3"/>
        <v>0.97832000000000008</v>
      </c>
      <c r="AF9" s="26">
        <f t="shared" si="4"/>
        <v>0.96435999999999988</v>
      </c>
      <c r="AG9" s="26">
        <f t="shared" si="5"/>
        <v>0.98377999999999999</v>
      </c>
      <c r="AH9" s="26">
        <f t="shared" si="6"/>
        <v>0.98682000000000003</v>
      </c>
    </row>
    <row r="10" spans="1:34" s="2" customFormat="1" ht="62.4" x14ac:dyDescent="0.3">
      <c r="A10" s="27">
        <v>5</v>
      </c>
      <c r="B10" s="3" t="s">
        <v>613</v>
      </c>
      <c r="C10" s="3" t="s">
        <v>614</v>
      </c>
      <c r="D10" s="3" t="s">
        <v>615</v>
      </c>
      <c r="E10" s="49">
        <v>104.9999</v>
      </c>
      <c r="F10" s="49">
        <v>25.999900000000004</v>
      </c>
      <c r="G10" s="49">
        <v>6.3333000000000004</v>
      </c>
      <c r="H10" s="49">
        <v>6.3333000000000004</v>
      </c>
      <c r="I10" s="49">
        <v>7</v>
      </c>
      <c r="J10" s="49">
        <v>6.3333000000000004</v>
      </c>
      <c r="K10" s="49">
        <v>44.166600000000003</v>
      </c>
      <c r="L10" s="49">
        <v>6</v>
      </c>
      <c r="M10" s="49">
        <v>6.8333000000000004</v>
      </c>
      <c r="N10" s="49">
        <v>7</v>
      </c>
      <c r="O10" s="49">
        <v>5</v>
      </c>
      <c r="P10" s="49">
        <v>6.3333000000000004</v>
      </c>
      <c r="Q10" s="49">
        <v>6.3333000000000004</v>
      </c>
      <c r="R10" s="49">
        <v>6.6666999999999996</v>
      </c>
      <c r="S10" s="49">
        <v>15.5</v>
      </c>
      <c r="T10" s="49">
        <v>8</v>
      </c>
      <c r="U10" s="49">
        <v>7.5</v>
      </c>
      <c r="V10" s="49">
        <v>19.333399999999997</v>
      </c>
      <c r="W10" s="49">
        <v>5.5</v>
      </c>
      <c r="X10" s="49">
        <v>7.1666999999999996</v>
      </c>
      <c r="Y10" s="49">
        <v>6.6666999999999996</v>
      </c>
      <c r="AB10" s="26">
        <f t="shared" si="0"/>
        <v>0.77500000000000002</v>
      </c>
      <c r="AC10" s="26">
        <f t="shared" si="1"/>
        <v>0.8</v>
      </c>
      <c r="AD10" s="26">
        <f t="shared" si="2"/>
        <v>0.75</v>
      </c>
      <c r="AE10" s="26">
        <f t="shared" si="3"/>
        <v>0.64444666666666661</v>
      </c>
      <c r="AF10" s="26">
        <f t="shared" si="4"/>
        <v>0.55000000000000004</v>
      </c>
      <c r="AG10" s="26">
        <f t="shared" si="5"/>
        <v>0.71666999999999992</v>
      </c>
      <c r="AH10" s="26">
        <f t="shared" si="6"/>
        <v>0.66666999999999998</v>
      </c>
    </row>
    <row r="11" spans="1:34" s="2" customFormat="1" ht="62.4" x14ac:dyDescent="0.3">
      <c r="A11" s="27">
        <v>6</v>
      </c>
      <c r="B11" s="3" t="s">
        <v>616</v>
      </c>
      <c r="C11" s="3" t="s">
        <v>617</v>
      </c>
      <c r="D11" s="3" t="s">
        <v>618</v>
      </c>
      <c r="E11" s="49">
        <v>144.5</v>
      </c>
      <c r="F11" s="49">
        <v>40</v>
      </c>
      <c r="G11" s="49">
        <v>10</v>
      </c>
      <c r="H11" s="49">
        <v>10</v>
      </c>
      <c r="I11" s="49">
        <v>10</v>
      </c>
      <c r="J11" s="49">
        <v>10</v>
      </c>
      <c r="K11" s="49">
        <v>57.5</v>
      </c>
      <c r="L11" s="49">
        <v>6.5</v>
      </c>
      <c r="M11" s="49">
        <v>9</v>
      </c>
      <c r="N11" s="49">
        <v>10</v>
      </c>
      <c r="O11" s="49">
        <v>8</v>
      </c>
      <c r="P11" s="49">
        <v>10</v>
      </c>
      <c r="Q11" s="49">
        <v>7</v>
      </c>
      <c r="R11" s="49">
        <v>7</v>
      </c>
      <c r="S11" s="49">
        <v>20</v>
      </c>
      <c r="T11" s="49">
        <v>10</v>
      </c>
      <c r="U11" s="49">
        <v>10</v>
      </c>
      <c r="V11" s="49">
        <v>27</v>
      </c>
      <c r="W11" s="49">
        <v>7</v>
      </c>
      <c r="X11" s="49">
        <v>10</v>
      </c>
      <c r="Y11" s="49">
        <v>10</v>
      </c>
      <c r="AB11" s="26">
        <f t="shared" si="0"/>
        <v>1</v>
      </c>
      <c r="AC11" s="26">
        <f t="shared" si="1"/>
        <v>1</v>
      </c>
      <c r="AD11" s="26">
        <f t="shared" si="2"/>
        <v>1</v>
      </c>
      <c r="AE11" s="26">
        <f t="shared" si="3"/>
        <v>0.9</v>
      </c>
      <c r="AF11" s="26">
        <f t="shared" si="4"/>
        <v>0.7</v>
      </c>
      <c r="AG11" s="26">
        <f t="shared" si="5"/>
        <v>1</v>
      </c>
      <c r="AH11" s="26">
        <f t="shared" si="6"/>
        <v>1</v>
      </c>
    </row>
    <row r="12" spans="1:34" s="2" customFormat="1" ht="62.4" x14ac:dyDescent="0.3">
      <c r="A12" s="27">
        <v>7</v>
      </c>
      <c r="B12" s="3" t="s">
        <v>619</v>
      </c>
      <c r="C12" s="3" t="s">
        <v>620</v>
      </c>
      <c r="D12" s="3" t="s">
        <v>621</v>
      </c>
      <c r="E12" s="49">
        <v>159.50004999999999</v>
      </c>
      <c r="F12" s="49">
        <v>40</v>
      </c>
      <c r="G12" s="49">
        <v>10</v>
      </c>
      <c r="H12" s="49">
        <v>10</v>
      </c>
      <c r="I12" s="49">
        <v>10</v>
      </c>
      <c r="J12" s="49">
        <v>10</v>
      </c>
      <c r="K12" s="49">
        <v>69.500049999999987</v>
      </c>
      <c r="L12" s="49">
        <v>9.8333499999999994</v>
      </c>
      <c r="M12" s="49">
        <v>10</v>
      </c>
      <c r="N12" s="49">
        <v>10</v>
      </c>
      <c r="O12" s="49">
        <v>10</v>
      </c>
      <c r="P12" s="49">
        <v>10</v>
      </c>
      <c r="Q12" s="49">
        <v>9.6667000000000005</v>
      </c>
      <c r="R12" s="49">
        <v>10</v>
      </c>
      <c r="S12" s="49">
        <v>20</v>
      </c>
      <c r="T12" s="49">
        <v>10</v>
      </c>
      <c r="U12" s="49">
        <v>10</v>
      </c>
      <c r="V12" s="49">
        <v>30</v>
      </c>
      <c r="W12" s="49">
        <v>10</v>
      </c>
      <c r="X12" s="49">
        <v>10</v>
      </c>
      <c r="Y12" s="49">
        <v>10</v>
      </c>
      <c r="AB12" s="26">
        <f t="shared" si="0"/>
        <v>1</v>
      </c>
      <c r="AC12" s="26">
        <f t="shared" si="1"/>
        <v>1</v>
      </c>
      <c r="AD12" s="26">
        <f t="shared" si="2"/>
        <v>1</v>
      </c>
      <c r="AE12" s="26">
        <f t="shared" si="3"/>
        <v>1</v>
      </c>
      <c r="AF12" s="26">
        <f t="shared" si="4"/>
        <v>1</v>
      </c>
      <c r="AG12" s="26">
        <f t="shared" si="5"/>
        <v>1</v>
      </c>
      <c r="AH12" s="26">
        <f t="shared" si="6"/>
        <v>1</v>
      </c>
    </row>
    <row r="13" spans="1:34" s="15" customFormat="1" ht="62.4" x14ac:dyDescent="0.3">
      <c r="A13" s="27">
        <v>8</v>
      </c>
      <c r="B13" s="18" t="s">
        <v>622</v>
      </c>
      <c r="C13" s="18" t="s">
        <v>623</v>
      </c>
      <c r="D13" s="18" t="s">
        <v>624</v>
      </c>
      <c r="E13" s="50">
        <v>78.25</v>
      </c>
      <c r="F13" s="50">
        <v>21.125</v>
      </c>
      <c r="G13" s="50">
        <v>4.875</v>
      </c>
      <c r="H13" s="50">
        <v>5.375</v>
      </c>
      <c r="I13" s="50">
        <v>5.75</v>
      </c>
      <c r="J13" s="50">
        <v>5.125</v>
      </c>
      <c r="K13" s="50">
        <v>30.875</v>
      </c>
      <c r="L13" s="50">
        <v>4.125</v>
      </c>
      <c r="M13" s="50">
        <v>4.75</v>
      </c>
      <c r="N13" s="50">
        <v>4.625</v>
      </c>
      <c r="O13" s="50">
        <v>5.25</v>
      </c>
      <c r="P13" s="50">
        <v>4.5</v>
      </c>
      <c r="Q13" s="50">
        <v>4</v>
      </c>
      <c r="R13" s="50">
        <v>3.625</v>
      </c>
      <c r="S13" s="50">
        <v>10.25</v>
      </c>
      <c r="T13" s="50">
        <v>5.75</v>
      </c>
      <c r="U13" s="50">
        <v>4.5</v>
      </c>
      <c r="V13" s="50">
        <v>16</v>
      </c>
      <c r="W13" s="50">
        <v>5.375</v>
      </c>
      <c r="X13" s="50">
        <v>5</v>
      </c>
      <c r="Y13" s="50">
        <v>5.625</v>
      </c>
      <c r="AB13" s="26">
        <f t="shared" si="0"/>
        <v>0.51249999999999996</v>
      </c>
      <c r="AC13" s="26">
        <f t="shared" si="1"/>
        <v>0.57499999999999996</v>
      </c>
      <c r="AD13" s="26">
        <f t="shared" si="2"/>
        <v>0.45</v>
      </c>
      <c r="AE13" s="26">
        <f t="shared" si="3"/>
        <v>0.53333333333333333</v>
      </c>
      <c r="AF13" s="26">
        <f t="shared" si="4"/>
        <v>0.53749999999999998</v>
      </c>
      <c r="AG13" s="26">
        <f t="shared" si="5"/>
        <v>0.5</v>
      </c>
      <c r="AH13" s="26">
        <f t="shared" si="6"/>
        <v>0.5625</v>
      </c>
    </row>
    <row r="14" spans="1:34" s="15" customFormat="1" ht="62.4" x14ac:dyDescent="0.3">
      <c r="A14" s="27">
        <v>9</v>
      </c>
      <c r="B14" s="18" t="s">
        <v>625</v>
      </c>
      <c r="C14" s="18" t="s">
        <v>626</v>
      </c>
      <c r="D14" s="18" t="s">
        <v>627</v>
      </c>
      <c r="E14" s="50">
        <v>132.35569999999998</v>
      </c>
      <c r="F14" s="50">
        <v>34.1753</v>
      </c>
      <c r="G14" s="50">
        <v>8.6700999999999997</v>
      </c>
      <c r="H14" s="50">
        <v>8.4021000000000008</v>
      </c>
      <c r="I14" s="50">
        <v>8.6494999999999997</v>
      </c>
      <c r="J14" s="50">
        <v>8.4535999999999998</v>
      </c>
      <c r="K14" s="50">
        <v>55.304099999999998</v>
      </c>
      <c r="L14" s="50">
        <v>8.7268000000000008</v>
      </c>
      <c r="M14" s="50">
        <v>8.4433000000000007</v>
      </c>
      <c r="N14" s="50">
        <v>7.5670000000000002</v>
      </c>
      <c r="O14" s="50">
        <v>7.7835000000000001</v>
      </c>
      <c r="P14" s="50">
        <v>8.3505000000000003</v>
      </c>
      <c r="Q14" s="50">
        <v>7.4123999999999999</v>
      </c>
      <c r="R14" s="50">
        <v>7.0206</v>
      </c>
      <c r="S14" s="50">
        <v>16.896900000000002</v>
      </c>
      <c r="T14" s="50">
        <v>8.2887000000000004</v>
      </c>
      <c r="U14" s="50">
        <v>8.6082000000000001</v>
      </c>
      <c r="V14" s="50">
        <v>25.979399999999998</v>
      </c>
      <c r="W14" s="50">
        <v>8.5876000000000001</v>
      </c>
      <c r="X14" s="50">
        <v>8.7525999999999993</v>
      </c>
      <c r="Y14" s="50">
        <v>8.6392000000000007</v>
      </c>
      <c r="AB14" s="26">
        <f t="shared" si="0"/>
        <v>0.84484500000000007</v>
      </c>
      <c r="AC14" s="26">
        <f t="shared" si="1"/>
        <v>0.82887</v>
      </c>
      <c r="AD14" s="26">
        <f t="shared" si="2"/>
        <v>0.86082000000000003</v>
      </c>
      <c r="AE14" s="26">
        <f t="shared" si="3"/>
        <v>0.86597999999999997</v>
      </c>
      <c r="AF14" s="26">
        <f t="shared" si="4"/>
        <v>0.85875999999999997</v>
      </c>
      <c r="AG14" s="26">
        <f t="shared" si="5"/>
        <v>0.87525999999999993</v>
      </c>
      <c r="AH14" s="26">
        <f t="shared" si="6"/>
        <v>0.86392000000000002</v>
      </c>
    </row>
    <row r="15" spans="1:34" s="15" customFormat="1" ht="78" x14ac:dyDescent="0.3">
      <c r="A15" s="27">
        <v>10</v>
      </c>
      <c r="B15" s="18" t="s">
        <v>628</v>
      </c>
      <c r="C15" s="18" t="s">
        <v>629</v>
      </c>
      <c r="D15" s="18" t="s">
        <v>630</v>
      </c>
      <c r="E15" s="50">
        <v>109.39165</v>
      </c>
      <c r="F15" s="50">
        <v>28.845200000000002</v>
      </c>
      <c r="G15" s="50">
        <v>7.3814000000000002</v>
      </c>
      <c r="H15" s="50">
        <v>7.2679999999999998</v>
      </c>
      <c r="I15" s="50">
        <v>7.1546000000000003</v>
      </c>
      <c r="J15" s="50">
        <v>7.0411999999999999</v>
      </c>
      <c r="K15" s="50">
        <v>46.226849999999999</v>
      </c>
      <c r="L15" s="50">
        <v>6.42265</v>
      </c>
      <c r="M15" s="50">
        <v>6.2784000000000004</v>
      </c>
      <c r="N15" s="50">
        <v>6.4432999999999998</v>
      </c>
      <c r="O15" s="50">
        <v>6.9381000000000004</v>
      </c>
      <c r="P15" s="50">
        <v>7.4535999999999998</v>
      </c>
      <c r="Q15" s="50">
        <v>6.4123999999999999</v>
      </c>
      <c r="R15" s="50">
        <v>6.2784000000000004</v>
      </c>
      <c r="S15" s="50">
        <v>14.443300000000001</v>
      </c>
      <c r="T15" s="50">
        <v>7.0928000000000004</v>
      </c>
      <c r="U15" s="50">
        <v>7.3505000000000003</v>
      </c>
      <c r="V15" s="50">
        <v>19.876300000000001</v>
      </c>
      <c r="W15" s="50">
        <v>6.5361000000000002</v>
      </c>
      <c r="X15" s="50">
        <v>6.7938000000000001</v>
      </c>
      <c r="Y15" s="50">
        <v>6.5464000000000002</v>
      </c>
      <c r="AB15" s="26">
        <f t="shared" si="0"/>
        <v>0.72216499999999995</v>
      </c>
      <c r="AC15" s="26">
        <f t="shared" si="1"/>
        <v>0.70928000000000002</v>
      </c>
      <c r="AD15" s="26">
        <f t="shared" si="2"/>
        <v>0.73504999999999998</v>
      </c>
      <c r="AE15" s="26">
        <f t="shared" si="3"/>
        <v>0.66254333333333337</v>
      </c>
      <c r="AF15" s="26">
        <f t="shared" si="4"/>
        <v>0.65361000000000002</v>
      </c>
      <c r="AG15" s="26">
        <f t="shared" si="5"/>
        <v>0.67937999999999998</v>
      </c>
      <c r="AH15" s="26">
        <f t="shared" si="6"/>
        <v>0.65464</v>
      </c>
    </row>
    <row r="16" spans="1:34" s="15" customFormat="1" ht="78" x14ac:dyDescent="0.3">
      <c r="A16" s="27">
        <v>11</v>
      </c>
      <c r="B16" s="18" t="s">
        <v>631</v>
      </c>
      <c r="C16" s="18" t="s">
        <v>632</v>
      </c>
      <c r="D16" s="18" t="s">
        <v>633</v>
      </c>
      <c r="E16" s="50">
        <v>123.00005</v>
      </c>
      <c r="F16" s="50">
        <v>32.947400000000002</v>
      </c>
      <c r="G16" s="50">
        <v>8</v>
      </c>
      <c r="H16" s="50">
        <v>8.0526</v>
      </c>
      <c r="I16" s="50">
        <v>8.4736999999999991</v>
      </c>
      <c r="J16" s="50">
        <v>8.4210999999999991</v>
      </c>
      <c r="K16" s="50">
        <v>51.210549999999998</v>
      </c>
      <c r="L16" s="50">
        <v>7.0526499999999999</v>
      </c>
      <c r="M16" s="50">
        <v>7.4211</v>
      </c>
      <c r="N16" s="50">
        <v>7</v>
      </c>
      <c r="O16" s="50">
        <v>8.2104999999999997</v>
      </c>
      <c r="P16" s="50">
        <v>7.6315999999999997</v>
      </c>
      <c r="Q16" s="50">
        <v>7.3158000000000003</v>
      </c>
      <c r="R16" s="50">
        <v>6.5789</v>
      </c>
      <c r="S16" s="50">
        <v>16.736899999999999</v>
      </c>
      <c r="T16" s="50">
        <v>8.4210999999999991</v>
      </c>
      <c r="U16" s="50">
        <v>8.3157999999999994</v>
      </c>
      <c r="V16" s="50">
        <v>22.1052</v>
      </c>
      <c r="W16" s="50">
        <v>6.5263</v>
      </c>
      <c r="X16" s="50">
        <v>8</v>
      </c>
      <c r="Y16" s="50">
        <v>7.5789</v>
      </c>
      <c r="AB16" s="26">
        <f t="shared" si="0"/>
        <v>0.83684499999999995</v>
      </c>
      <c r="AC16" s="26">
        <f t="shared" si="1"/>
        <v>0.84210999999999991</v>
      </c>
      <c r="AD16" s="26">
        <f t="shared" si="2"/>
        <v>0.83157999999999999</v>
      </c>
      <c r="AE16" s="26">
        <f t="shared" si="3"/>
        <v>0.73683999999999994</v>
      </c>
      <c r="AF16" s="26">
        <f t="shared" si="4"/>
        <v>0.65263000000000004</v>
      </c>
      <c r="AG16" s="26">
        <f t="shared" si="5"/>
        <v>0.8</v>
      </c>
      <c r="AH16" s="26">
        <f t="shared" si="6"/>
        <v>0.75788999999999995</v>
      </c>
    </row>
    <row r="17" spans="1:34" s="15" customFormat="1" ht="78" x14ac:dyDescent="0.3">
      <c r="A17" s="27">
        <v>12</v>
      </c>
      <c r="B17" s="18" t="s">
        <v>634</v>
      </c>
      <c r="C17" s="18" t="s">
        <v>635</v>
      </c>
      <c r="D17" s="18" t="s">
        <v>636</v>
      </c>
      <c r="E17" s="50">
        <v>150.76439999999999</v>
      </c>
      <c r="F17" s="50">
        <v>37.780500000000004</v>
      </c>
      <c r="G17" s="50">
        <v>9.3994</v>
      </c>
      <c r="H17" s="50">
        <v>9.4055</v>
      </c>
      <c r="I17" s="50">
        <v>9.4939</v>
      </c>
      <c r="J17" s="50">
        <v>9.4817</v>
      </c>
      <c r="K17" s="50">
        <v>65.823899999999995</v>
      </c>
      <c r="L17" s="50">
        <v>9.4641999999999999</v>
      </c>
      <c r="M17" s="50">
        <v>9.3384</v>
      </c>
      <c r="N17" s="50">
        <v>9.3704000000000001</v>
      </c>
      <c r="O17" s="50">
        <v>9.3673999999999999</v>
      </c>
      <c r="P17" s="50">
        <v>9.5335000000000001</v>
      </c>
      <c r="Q17" s="50">
        <v>9.3856999999999999</v>
      </c>
      <c r="R17" s="50">
        <v>9.3643000000000001</v>
      </c>
      <c r="S17" s="50">
        <v>18.8064</v>
      </c>
      <c r="T17" s="50">
        <v>9.3445</v>
      </c>
      <c r="U17" s="50">
        <v>9.4619</v>
      </c>
      <c r="V17" s="50">
        <v>28.3536</v>
      </c>
      <c r="W17" s="50">
        <v>9.4238</v>
      </c>
      <c r="X17" s="50">
        <v>9.4893000000000001</v>
      </c>
      <c r="Y17" s="50">
        <v>9.4405000000000001</v>
      </c>
      <c r="AB17" s="26">
        <f t="shared" si="0"/>
        <v>0.94032000000000004</v>
      </c>
      <c r="AC17" s="26">
        <f t="shared" si="1"/>
        <v>0.93445</v>
      </c>
      <c r="AD17" s="26">
        <f t="shared" si="2"/>
        <v>0.94618999999999998</v>
      </c>
      <c r="AE17" s="26">
        <f t="shared" si="3"/>
        <v>0.94512000000000007</v>
      </c>
      <c r="AF17" s="26">
        <f t="shared" si="4"/>
        <v>0.94238</v>
      </c>
      <c r="AG17" s="26">
        <f t="shared" si="5"/>
        <v>0.94893000000000005</v>
      </c>
      <c r="AH17" s="26">
        <f t="shared" si="6"/>
        <v>0.94405000000000006</v>
      </c>
    </row>
    <row r="18" spans="1:34" s="15" customFormat="1" ht="78" x14ac:dyDescent="0.3">
      <c r="A18" s="27">
        <v>13</v>
      </c>
      <c r="B18" s="18" t="s">
        <v>637</v>
      </c>
      <c r="C18" s="18" t="s">
        <v>638</v>
      </c>
      <c r="D18" s="18" t="s">
        <v>639</v>
      </c>
      <c r="E18" s="50">
        <v>137.36305833333333</v>
      </c>
      <c r="F18" s="50">
        <v>34.345966666666669</v>
      </c>
      <c r="G18" s="50">
        <v>8.3743722222222221</v>
      </c>
      <c r="H18" s="50">
        <v>8.5211222222222212</v>
      </c>
      <c r="I18" s="50">
        <v>8.7113722222222236</v>
      </c>
      <c r="J18" s="50">
        <v>8.7391000000000005</v>
      </c>
      <c r="K18" s="50">
        <v>59.210380555555552</v>
      </c>
      <c r="L18" s="50">
        <v>8.7031972222222223</v>
      </c>
      <c r="M18" s="50">
        <v>8.5374222222222222</v>
      </c>
      <c r="N18" s="50">
        <v>8.4341722222222231</v>
      </c>
      <c r="O18" s="50">
        <v>8.4830722222222228</v>
      </c>
      <c r="P18" s="50">
        <v>8.4776722222222212</v>
      </c>
      <c r="Q18" s="50">
        <v>8.3254722222222224</v>
      </c>
      <c r="R18" s="50">
        <v>8.2493722222222221</v>
      </c>
      <c r="S18" s="50">
        <v>17.335744444444444</v>
      </c>
      <c r="T18" s="50">
        <v>8.6080722222222228</v>
      </c>
      <c r="U18" s="50">
        <v>8.7276722222222212</v>
      </c>
      <c r="V18" s="50">
        <v>26.470966666666666</v>
      </c>
      <c r="W18" s="50">
        <v>8.8477999999999994</v>
      </c>
      <c r="X18" s="50">
        <v>8.7167722222222217</v>
      </c>
      <c r="Y18" s="50">
        <v>8.9063944444444445</v>
      </c>
      <c r="AB18" s="26">
        <f t="shared" si="0"/>
        <v>0.86678722222222215</v>
      </c>
      <c r="AC18" s="26">
        <f t="shared" si="1"/>
        <v>0.86080722222222228</v>
      </c>
      <c r="AD18" s="26">
        <f t="shared" si="2"/>
        <v>0.87276722222222214</v>
      </c>
      <c r="AE18" s="26">
        <f t="shared" si="3"/>
        <v>0.88236555555555551</v>
      </c>
      <c r="AF18" s="26">
        <f t="shared" si="4"/>
        <v>0.8847799999999999</v>
      </c>
      <c r="AG18" s="26">
        <f t="shared" si="5"/>
        <v>0.87167722222222221</v>
      </c>
      <c r="AH18" s="26">
        <f t="shared" si="6"/>
        <v>0.89063944444444443</v>
      </c>
    </row>
    <row r="19" spans="1:34" s="15" customFormat="1" ht="78" x14ac:dyDescent="0.3">
      <c r="A19" s="27">
        <v>14</v>
      </c>
      <c r="B19" s="18" t="s">
        <v>640</v>
      </c>
      <c r="C19" s="18" t="s">
        <v>641</v>
      </c>
      <c r="D19" s="18" t="s">
        <v>642</v>
      </c>
      <c r="E19" s="50">
        <v>77.996576190476191</v>
      </c>
      <c r="F19" s="50">
        <v>22.483023809523807</v>
      </c>
      <c r="G19" s="50">
        <v>4.8537547619047618</v>
      </c>
      <c r="H19" s="50">
        <v>4.7517047619047617</v>
      </c>
      <c r="I19" s="50">
        <v>4.8571642857142852</v>
      </c>
      <c r="J19" s="50">
        <v>8.0204000000000004</v>
      </c>
      <c r="K19" s="50">
        <v>29.605488095238094</v>
      </c>
      <c r="L19" s="50">
        <v>4.3911595238095238</v>
      </c>
      <c r="M19" s="50">
        <v>4.1088547619047624</v>
      </c>
      <c r="N19" s="50">
        <v>4.0170047619047615</v>
      </c>
      <c r="O19" s="50">
        <v>4.0782547619047618</v>
      </c>
      <c r="P19" s="50">
        <v>4.7517047619047617</v>
      </c>
      <c r="Q19" s="50">
        <v>4.3639547619047621</v>
      </c>
      <c r="R19" s="50">
        <v>3.8945547619047618</v>
      </c>
      <c r="S19" s="50">
        <v>9.9523595238095233</v>
      </c>
      <c r="T19" s="50">
        <v>5.0272047619047617</v>
      </c>
      <c r="U19" s="50">
        <v>4.9251547619047615</v>
      </c>
      <c r="V19" s="50">
        <v>15.955704761904762</v>
      </c>
      <c r="W19" s="50">
        <v>7.1223999999999998</v>
      </c>
      <c r="X19" s="50">
        <v>4.6802547619047621</v>
      </c>
      <c r="Y19" s="50">
        <v>4.1530500000000004</v>
      </c>
      <c r="AB19" s="26">
        <f t="shared" si="0"/>
        <v>0.49761797619047621</v>
      </c>
      <c r="AC19" s="26">
        <f t="shared" si="1"/>
        <v>0.50272047619047622</v>
      </c>
      <c r="AD19" s="26">
        <f t="shared" si="2"/>
        <v>0.49251547619047614</v>
      </c>
      <c r="AE19" s="26">
        <f t="shared" si="3"/>
        <v>0.53185682539682544</v>
      </c>
      <c r="AF19" s="26">
        <f t="shared" si="4"/>
        <v>0.71223999999999998</v>
      </c>
      <c r="AG19" s="26">
        <f t="shared" si="5"/>
        <v>0.46802547619047619</v>
      </c>
      <c r="AH19" s="26">
        <f t="shared" si="6"/>
        <v>0.41530500000000004</v>
      </c>
    </row>
    <row r="20" spans="1:34" s="15" customFormat="1" ht="109.2" x14ac:dyDescent="0.3">
      <c r="A20" s="27">
        <v>15</v>
      </c>
      <c r="B20" s="18" t="s">
        <v>643</v>
      </c>
      <c r="C20" s="18" t="s">
        <v>644</v>
      </c>
      <c r="D20" s="18" t="s">
        <v>645</v>
      </c>
      <c r="E20" s="50">
        <v>141.39510000000001</v>
      </c>
      <c r="F20" s="50">
        <v>35.336699999999993</v>
      </c>
      <c r="G20" s="50">
        <v>8.7894000000000005</v>
      </c>
      <c r="H20" s="50">
        <v>8.8239999999999998</v>
      </c>
      <c r="I20" s="50">
        <v>8.8739000000000008</v>
      </c>
      <c r="J20" s="50">
        <v>8.8493999999999993</v>
      </c>
      <c r="K20" s="50">
        <v>61.326000000000008</v>
      </c>
      <c r="L20" s="50">
        <v>8.7837999999999994</v>
      </c>
      <c r="M20" s="50">
        <v>8.6745000000000001</v>
      </c>
      <c r="N20" s="50">
        <v>8.7803000000000004</v>
      </c>
      <c r="O20" s="50">
        <v>8.7812999999999999</v>
      </c>
      <c r="P20" s="50">
        <v>8.8910999999999998</v>
      </c>
      <c r="Q20" s="50">
        <v>8.7019000000000002</v>
      </c>
      <c r="R20" s="50">
        <v>8.7131000000000007</v>
      </c>
      <c r="S20" s="50">
        <v>17.942999999999998</v>
      </c>
      <c r="T20" s="50">
        <v>8.9582999999999995</v>
      </c>
      <c r="U20" s="50">
        <v>8.9847000000000001</v>
      </c>
      <c r="V20" s="50">
        <v>26.789400000000001</v>
      </c>
      <c r="W20" s="50">
        <v>8.8280999999999992</v>
      </c>
      <c r="X20" s="50">
        <v>8.9420000000000002</v>
      </c>
      <c r="Y20" s="50">
        <v>9.0192999999999994</v>
      </c>
      <c r="AB20" s="26">
        <f t="shared" si="0"/>
        <v>0.89714999999999989</v>
      </c>
      <c r="AC20" s="26">
        <f t="shared" si="1"/>
        <v>0.8958299999999999</v>
      </c>
      <c r="AD20" s="26">
        <f t="shared" si="2"/>
        <v>0.89846999999999999</v>
      </c>
      <c r="AE20" s="26">
        <f t="shared" si="3"/>
        <v>0.89298</v>
      </c>
      <c r="AF20" s="26">
        <f t="shared" si="4"/>
        <v>0.88280999999999987</v>
      </c>
      <c r="AG20" s="26">
        <f t="shared" si="5"/>
        <v>0.89419999999999999</v>
      </c>
      <c r="AH20" s="26">
        <f t="shared" si="6"/>
        <v>0.9019299999999999</v>
      </c>
    </row>
    <row r="21" spans="1:34" s="15" customFormat="1" ht="109.2" x14ac:dyDescent="0.3">
      <c r="A21" s="27">
        <v>16</v>
      </c>
      <c r="B21" s="18" t="s">
        <v>646</v>
      </c>
      <c r="C21" s="18" t="s">
        <v>647</v>
      </c>
      <c r="D21" s="18" t="s">
        <v>648</v>
      </c>
      <c r="E21" s="50">
        <v>88.368200000000002</v>
      </c>
      <c r="F21" s="50">
        <v>23.4496</v>
      </c>
      <c r="G21" s="50">
        <v>5.7286999999999999</v>
      </c>
      <c r="H21" s="50">
        <v>5.6898999999999997</v>
      </c>
      <c r="I21" s="50">
        <v>5.9690000000000003</v>
      </c>
      <c r="J21" s="50">
        <v>6.0620000000000003</v>
      </c>
      <c r="K21" s="50">
        <v>37.655099999999997</v>
      </c>
      <c r="L21" s="50">
        <v>5.6240000000000006</v>
      </c>
      <c r="M21" s="50">
        <v>4.9379999999999997</v>
      </c>
      <c r="N21" s="50">
        <v>5.3566000000000003</v>
      </c>
      <c r="O21" s="50">
        <v>5.2868000000000004</v>
      </c>
      <c r="P21" s="50">
        <v>6.2325999999999997</v>
      </c>
      <c r="Q21" s="50">
        <v>5.5194000000000001</v>
      </c>
      <c r="R21" s="50">
        <v>4.6977000000000002</v>
      </c>
      <c r="S21" s="50">
        <v>11.2248</v>
      </c>
      <c r="T21" s="50">
        <v>5.4419000000000004</v>
      </c>
      <c r="U21" s="50">
        <v>5.7828999999999997</v>
      </c>
      <c r="V21" s="50">
        <v>16.038699999999999</v>
      </c>
      <c r="W21" s="50">
        <v>5.1859999999999999</v>
      </c>
      <c r="X21" s="50">
        <v>5.6744000000000003</v>
      </c>
      <c r="Y21" s="50">
        <v>5.1783000000000001</v>
      </c>
      <c r="AB21" s="26">
        <f t="shared" si="0"/>
        <v>0.56123999999999996</v>
      </c>
      <c r="AC21" s="26">
        <f t="shared" si="1"/>
        <v>0.54419000000000006</v>
      </c>
      <c r="AD21" s="26">
        <f t="shared" si="2"/>
        <v>0.57828999999999997</v>
      </c>
      <c r="AE21" s="26">
        <f t="shared" si="3"/>
        <v>0.53462333333333334</v>
      </c>
      <c r="AF21" s="26">
        <f t="shared" si="4"/>
        <v>0.51859999999999995</v>
      </c>
      <c r="AG21" s="26">
        <f t="shared" si="5"/>
        <v>0.56744000000000006</v>
      </c>
      <c r="AH21" s="26">
        <f t="shared" si="6"/>
        <v>0.51783000000000001</v>
      </c>
    </row>
    <row r="22" spans="1:34" s="15" customFormat="1" ht="62.4" x14ac:dyDescent="0.3">
      <c r="A22" s="27">
        <v>17</v>
      </c>
      <c r="B22" s="18" t="s">
        <v>649</v>
      </c>
      <c r="C22" s="18" t="s">
        <v>650</v>
      </c>
      <c r="D22" s="18" t="s">
        <v>651</v>
      </c>
      <c r="E22" s="50">
        <v>100.38885000000001</v>
      </c>
      <c r="F22" s="50">
        <v>24.777799999999999</v>
      </c>
      <c r="G22" s="50">
        <v>6.1111000000000004</v>
      </c>
      <c r="H22" s="50">
        <v>5.2222</v>
      </c>
      <c r="I22" s="50">
        <v>6.6666999999999996</v>
      </c>
      <c r="J22" s="50">
        <v>6.7778</v>
      </c>
      <c r="K22" s="50">
        <v>41.833250000000007</v>
      </c>
      <c r="L22" s="50">
        <v>6.0555500000000002</v>
      </c>
      <c r="M22" s="50">
        <v>6.3333000000000004</v>
      </c>
      <c r="N22" s="50">
        <v>5.5556000000000001</v>
      </c>
      <c r="O22" s="50">
        <v>5.3333000000000004</v>
      </c>
      <c r="P22" s="50">
        <v>6</v>
      </c>
      <c r="Q22" s="50">
        <v>7.1111000000000004</v>
      </c>
      <c r="R22" s="50">
        <v>5.4443999999999999</v>
      </c>
      <c r="S22" s="50">
        <v>14.8889</v>
      </c>
      <c r="T22" s="50">
        <v>7.5556000000000001</v>
      </c>
      <c r="U22" s="50">
        <v>7.3333000000000004</v>
      </c>
      <c r="V22" s="50">
        <v>18.8889</v>
      </c>
      <c r="W22" s="50">
        <v>5.7778</v>
      </c>
      <c r="X22" s="50">
        <v>6.2222</v>
      </c>
      <c r="Y22" s="50">
        <v>6.8888999999999996</v>
      </c>
      <c r="AB22" s="26">
        <f t="shared" si="0"/>
        <v>0.74444500000000002</v>
      </c>
      <c r="AC22" s="26">
        <f t="shared" si="1"/>
        <v>0.75556000000000001</v>
      </c>
      <c r="AD22" s="26">
        <f t="shared" si="2"/>
        <v>0.73333000000000004</v>
      </c>
      <c r="AE22" s="26">
        <f t="shared" si="3"/>
        <v>0.62963000000000002</v>
      </c>
      <c r="AF22" s="26">
        <f t="shared" si="4"/>
        <v>0.57777999999999996</v>
      </c>
      <c r="AG22" s="26">
        <f t="shared" si="5"/>
        <v>0.62222</v>
      </c>
      <c r="AH22" s="26">
        <f t="shared" si="6"/>
        <v>0.68889</v>
      </c>
    </row>
    <row r="23" spans="1:34" s="26" customFormat="1" ht="93.6" x14ac:dyDescent="0.3">
      <c r="A23" s="27">
        <v>18</v>
      </c>
      <c r="B23" s="27" t="s">
        <v>652</v>
      </c>
      <c r="C23" s="27" t="s">
        <v>653</v>
      </c>
      <c r="D23" s="27" t="s">
        <v>654</v>
      </c>
      <c r="E23" s="51">
        <v>151.74539999999999</v>
      </c>
      <c r="F23" s="51">
        <v>37.527299999999997</v>
      </c>
      <c r="G23" s="51">
        <v>9.3272999999999993</v>
      </c>
      <c r="H23" s="51">
        <v>9.4182000000000006</v>
      </c>
      <c r="I23" s="51">
        <v>9.4908999999999999</v>
      </c>
      <c r="J23" s="51">
        <v>9.2909000000000006</v>
      </c>
      <c r="K23" s="51">
        <v>65.690899999999999</v>
      </c>
      <c r="L23" s="51">
        <v>9.2909000000000006</v>
      </c>
      <c r="M23" s="51">
        <v>9.3272999999999993</v>
      </c>
      <c r="N23" s="51">
        <v>9.3818000000000001</v>
      </c>
      <c r="O23" s="51">
        <v>9.3818000000000001</v>
      </c>
      <c r="P23" s="51">
        <v>9.6</v>
      </c>
      <c r="Q23" s="51">
        <v>9.4182000000000006</v>
      </c>
      <c r="R23" s="51">
        <v>9.2909000000000006</v>
      </c>
      <c r="S23" s="51">
        <v>19.8</v>
      </c>
      <c r="T23" s="51">
        <v>9.9091000000000005</v>
      </c>
      <c r="U23" s="51">
        <v>9.8909000000000002</v>
      </c>
      <c r="V23" s="51">
        <v>28.7272</v>
      </c>
      <c r="W23" s="51">
        <v>9.3635999999999999</v>
      </c>
      <c r="X23" s="51">
        <v>9.6545000000000005</v>
      </c>
      <c r="Y23" s="51">
        <v>9.7090999999999994</v>
      </c>
      <c r="AB23" s="26">
        <f t="shared" si="0"/>
        <v>0.99</v>
      </c>
      <c r="AC23" s="26">
        <f t="shared" si="1"/>
        <v>0.99091000000000007</v>
      </c>
      <c r="AD23" s="26">
        <f t="shared" si="2"/>
        <v>0.98909000000000002</v>
      </c>
      <c r="AE23" s="26">
        <f t="shared" si="3"/>
        <v>0.95757333333333339</v>
      </c>
      <c r="AF23" s="26">
        <f t="shared" si="4"/>
        <v>0.93635999999999997</v>
      </c>
      <c r="AG23" s="26">
        <f t="shared" si="5"/>
        <v>0.96545000000000003</v>
      </c>
      <c r="AH23" s="26">
        <f t="shared" si="6"/>
        <v>0.97090999999999994</v>
      </c>
    </row>
    <row r="24" spans="1:34" s="26" customFormat="1" ht="93.6" x14ac:dyDescent="0.3">
      <c r="A24" s="27">
        <v>19</v>
      </c>
      <c r="B24" s="27" t="s">
        <v>655</v>
      </c>
      <c r="C24" s="27" t="s">
        <v>656</v>
      </c>
      <c r="D24" s="27" t="s">
        <v>657</v>
      </c>
      <c r="E24" s="51">
        <v>152.60305</v>
      </c>
      <c r="F24" s="51">
        <v>39.142899999999997</v>
      </c>
      <c r="G24" s="51">
        <v>9.7936999999999994</v>
      </c>
      <c r="H24" s="51">
        <v>9.7936999999999994</v>
      </c>
      <c r="I24" s="51">
        <v>9.6983999999999995</v>
      </c>
      <c r="J24" s="51">
        <v>9.8571000000000009</v>
      </c>
      <c r="K24" s="51">
        <v>64.999850000000009</v>
      </c>
      <c r="L24" s="51">
        <v>9.4444499999999998</v>
      </c>
      <c r="M24" s="51">
        <v>9</v>
      </c>
      <c r="N24" s="51">
        <v>9.4443999999999999</v>
      </c>
      <c r="O24" s="51">
        <v>9.5714000000000006</v>
      </c>
      <c r="P24" s="51">
        <v>9.6189999999999998</v>
      </c>
      <c r="Q24" s="51">
        <v>9.6189999999999998</v>
      </c>
      <c r="R24" s="51">
        <v>8.3016000000000005</v>
      </c>
      <c r="S24" s="51">
        <v>19.6508</v>
      </c>
      <c r="T24" s="51">
        <v>9.9206000000000003</v>
      </c>
      <c r="U24" s="51">
        <v>9.7302</v>
      </c>
      <c r="V24" s="51">
        <v>28.8095</v>
      </c>
      <c r="W24" s="51">
        <v>9.3491999999999997</v>
      </c>
      <c r="X24" s="51">
        <v>9.6349</v>
      </c>
      <c r="Y24" s="51">
        <v>9.8254000000000001</v>
      </c>
      <c r="AB24" s="26">
        <f t="shared" si="0"/>
        <v>0.98253999999999997</v>
      </c>
      <c r="AC24" s="26">
        <f t="shared" si="1"/>
        <v>0.99206000000000005</v>
      </c>
      <c r="AD24" s="26">
        <f t="shared" si="2"/>
        <v>0.97302</v>
      </c>
      <c r="AE24" s="26">
        <f t="shared" si="3"/>
        <v>0.9603166666666666</v>
      </c>
      <c r="AF24" s="26">
        <f t="shared" si="4"/>
        <v>0.93491999999999997</v>
      </c>
      <c r="AG24" s="26">
        <f t="shared" si="5"/>
        <v>0.96348999999999996</v>
      </c>
      <c r="AH24" s="26">
        <f t="shared" si="6"/>
        <v>0.98253999999999997</v>
      </c>
    </row>
    <row r="25" spans="1:34" s="26" customFormat="1" ht="62.4" x14ac:dyDescent="0.3">
      <c r="A25" s="27">
        <v>20</v>
      </c>
      <c r="B25" s="27" t="s">
        <v>658</v>
      </c>
      <c r="C25" s="27" t="s">
        <v>659</v>
      </c>
      <c r="D25" s="27" t="s">
        <v>660</v>
      </c>
      <c r="E25" s="51">
        <v>136.26570000000001</v>
      </c>
      <c r="F25" s="51">
        <v>34.495000000000005</v>
      </c>
      <c r="G25" s="51">
        <v>8.5311000000000003</v>
      </c>
      <c r="H25" s="51">
        <v>8.5934000000000008</v>
      </c>
      <c r="I25" s="51">
        <v>8.718</v>
      </c>
      <c r="J25" s="51">
        <v>8.6524999999999999</v>
      </c>
      <c r="K25" s="51">
        <v>58.295100000000005</v>
      </c>
      <c r="L25" s="51">
        <v>8.2262000000000004</v>
      </c>
      <c r="M25" s="51">
        <v>8.1999999999999993</v>
      </c>
      <c r="N25" s="51">
        <v>8.6951000000000001</v>
      </c>
      <c r="O25" s="51">
        <v>8.6393000000000004</v>
      </c>
      <c r="P25" s="51">
        <v>8.7148000000000003</v>
      </c>
      <c r="Q25" s="51">
        <v>8.0623000000000005</v>
      </c>
      <c r="R25" s="51">
        <v>7.7573999999999996</v>
      </c>
      <c r="S25" s="51">
        <v>17.534500000000001</v>
      </c>
      <c r="T25" s="51">
        <v>8.7279</v>
      </c>
      <c r="U25" s="51">
        <v>8.8065999999999995</v>
      </c>
      <c r="V25" s="51">
        <v>25.941099999999999</v>
      </c>
      <c r="W25" s="51">
        <v>8.0066000000000006</v>
      </c>
      <c r="X25" s="51">
        <v>8.8361000000000001</v>
      </c>
      <c r="Y25" s="51">
        <v>9.0983999999999998</v>
      </c>
      <c r="AB25" s="26">
        <f t="shared" si="0"/>
        <v>0.87672499999999998</v>
      </c>
      <c r="AC25" s="26">
        <f t="shared" si="1"/>
        <v>0.87278999999999995</v>
      </c>
      <c r="AD25" s="26">
        <f t="shared" si="2"/>
        <v>0.88066</v>
      </c>
      <c r="AE25" s="26">
        <f t="shared" si="3"/>
        <v>0.86470333333333338</v>
      </c>
      <c r="AF25" s="26">
        <f t="shared" si="4"/>
        <v>0.80066000000000004</v>
      </c>
      <c r="AG25" s="26">
        <f t="shared" si="5"/>
        <v>0.88361000000000001</v>
      </c>
      <c r="AH25" s="26">
        <f t="shared" si="6"/>
        <v>0.90983999999999998</v>
      </c>
    </row>
    <row r="26" spans="1:34" s="26" customFormat="1" ht="93.6" x14ac:dyDescent="0.3">
      <c r="A26" s="27">
        <v>21</v>
      </c>
      <c r="B26" s="27" t="s">
        <v>661</v>
      </c>
      <c r="C26" s="27" t="s">
        <v>662</v>
      </c>
      <c r="D26" s="27" t="s">
        <v>663</v>
      </c>
      <c r="E26" s="51">
        <v>139.69235</v>
      </c>
      <c r="F26" s="51">
        <v>35.469200000000001</v>
      </c>
      <c r="G26" s="51">
        <v>8.7231000000000005</v>
      </c>
      <c r="H26" s="51">
        <v>8.8537999999999997</v>
      </c>
      <c r="I26" s="51">
        <v>9.0538000000000007</v>
      </c>
      <c r="J26" s="51">
        <v>8.8384999999999998</v>
      </c>
      <c r="K26" s="51">
        <v>58.446149999999996</v>
      </c>
      <c r="L26" s="51">
        <v>8.2615499999999997</v>
      </c>
      <c r="M26" s="51">
        <v>8.0385000000000009</v>
      </c>
      <c r="N26" s="51">
        <v>8.8768999999999991</v>
      </c>
      <c r="O26" s="51">
        <v>8.9</v>
      </c>
      <c r="P26" s="51">
        <v>8.6</v>
      </c>
      <c r="Q26" s="51">
        <v>8.1538000000000004</v>
      </c>
      <c r="R26" s="51">
        <v>7.6154000000000002</v>
      </c>
      <c r="S26" s="51">
        <v>18.777000000000001</v>
      </c>
      <c r="T26" s="51">
        <v>9.3308</v>
      </c>
      <c r="U26" s="51">
        <v>9.4461999999999993</v>
      </c>
      <c r="V26" s="51">
        <v>27</v>
      </c>
      <c r="W26" s="51">
        <v>8.1692</v>
      </c>
      <c r="X26" s="51">
        <v>9.3077000000000005</v>
      </c>
      <c r="Y26" s="51">
        <v>9.5230999999999995</v>
      </c>
      <c r="AB26" s="26">
        <f t="shared" si="0"/>
        <v>0.93884999999999996</v>
      </c>
      <c r="AC26" s="26">
        <f t="shared" si="1"/>
        <v>0.93308000000000002</v>
      </c>
      <c r="AD26" s="26">
        <f t="shared" si="2"/>
        <v>0.9446199999999999</v>
      </c>
      <c r="AE26" s="26">
        <f t="shared" si="3"/>
        <v>0.9</v>
      </c>
      <c r="AF26" s="26">
        <f t="shared" si="4"/>
        <v>0.81691999999999998</v>
      </c>
      <c r="AG26" s="26">
        <f t="shared" si="5"/>
        <v>0.9307700000000001</v>
      </c>
      <c r="AH26" s="26">
        <f t="shared" si="6"/>
        <v>0.95230999999999999</v>
      </c>
    </row>
    <row r="27" spans="1:34" s="26" customFormat="1" ht="93.6" x14ac:dyDescent="0.3">
      <c r="A27" s="27">
        <v>22</v>
      </c>
      <c r="B27" s="27" t="s">
        <v>664</v>
      </c>
      <c r="C27" s="27" t="s">
        <v>665</v>
      </c>
      <c r="D27" s="27" t="s">
        <v>666</v>
      </c>
      <c r="E27" s="51">
        <v>126.4092</v>
      </c>
      <c r="F27" s="51">
        <v>33.454599999999999</v>
      </c>
      <c r="G27" s="51">
        <v>8.0303000000000004</v>
      </c>
      <c r="H27" s="51">
        <v>8.5455000000000005</v>
      </c>
      <c r="I27" s="51">
        <v>8.6667000000000005</v>
      </c>
      <c r="J27" s="51">
        <v>8.2120999999999995</v>
      </c>
      <c r="K27" s="51">
        <v>49.469799999999999</v>
      </c>
      <c r="L27" s="51">
        <v>7.1364000000000001</v>
      </c>
      <c r="M27" s="51">
        <v>7.1515000000000004</v>
      </c>
      <c r="N27" s="51">
        <v>8.2120999999999995</v>
      </c>
      <c r="O27" s="51">
        <v>7.5152000000000001</v>
      </c>
      <c r="P27" s="51">
        <v>8.0303000000000004</v>
      </c>
      <c r="Q27" s="51">
        <v>6.8788</v>
      </c>
      <c r="R27" s="51">
        <v>4.5454999999999997</v>
      </c>
      <c r="S27" s="51">
        <v>18.2424</v>
      </c>
      <c r="T27" s="51">
        <v>9.2423999999999999</v>
      </c>
      <c r="U27" s="51">
        <v>9</v>
      </c>
      <c r="V27" s="51">
        <v>25.2424</v>
      </c>
      <c r="W27" s="51">
        <v>7</v>
      </c>
      <c r="X27" s="51">
        <v>8.8788</v>
      </c>
      <c r="Y27" s="51">
        <v>9.3635999999999999</v>
      </c>
      <c r="AB27" s="26">
        <f t="shared" si="0"/>
        <v>0.91212000000000004</v>
      </c>
      <c r="AC27" s="26">
        <f t="shared" si="1"/>
        <v>0.92423999999999995</v>
      </c>
      <c r="AD27" s="26">
        <f t="shared" si="2"/>
        <v>0.9</v>
      </c>
      <c r="AE27" s="26">
        <f t="shared" si="3"/>
        <v>0.84141333333333324</v>
      </c>
      <c r="AF27" s="26">
        <f t="shared" si="4"/>
        <v>0.7</v>
      </c>
      <c r="AG27" s="26">
        <f t="shared" si="5"/>
        <v>0.88788</v>
      </c>
      <c r="AH27" s="26">
        <f t="shared" si="6"/>
        <v>0.93635999999999997</v>
      </c>
    </row>
    <row r="28" spans="1:34" s="26" customFormat="1" ht="78" x14ac:dyDescent="0.3">
      <c r="A28" s="27">
        <v>23</v>
      </c>
      <c r="B28" s="27" t="s">
        <v>667</v>
      </c>
      <c r="C28" s="27" t="s">
        <v>668</v>
      </c>
      <c r="D28" s="27" t="s">
        <v>669</v>
      </c>
      <c r="E28" s="51">
        <v>152.4128</v>
      </c>
      <c r="F28" s="51">
        <v>38.119599999999998</v>
      </c>
      <c r="G28" s="51">
        <v>9.6882000000000001</v>
      </c>
      <c r="H28" s="51">
        <v>9.2891999999999992</v>
      </c>
      <c r="I28" s="51">
        <v>9.3844999999999992</v>
      </c>
      <c r="J28" s="51">
        <v>9.7576999999999998</v>
      </c>
      <c r="K28" s="51">
        <v>65.7697</v>
      </c>
      <c r="L28" s="51">
        <v>9.5404</v>
      </c>
      <c r="M28" s="51">
        <v>9.1179000000000006</v>
      </c>
      <c r="N28" s="51">
        <v>8.9110999999999994</v>
      </c>
      <c r="O28" s="51">
        <v>9.7220999999999993</v>
      </c>
      <c r="P28" s="51">
        <v>9.8239000000000001</v>
      </c>
      <c r="Q28" s="51">
        <v>9.5702999999999996</v>
      </c>
      <c r="R28" s="51">
        <v>9.0839999999999996</v>
      </c>
      <c r="S28" s="51">
        <v>19.736699999999999</v>
      </c>
      <c r="T28" s="51">
        <v>9.8707999999999991</v>
      </c>
      <c r="U28" s="51">
        <v>9.8658999999999999</v>
      </c>
      <c r="V28" s="51">
        <v>28.786799999999999</v>
      </c>
      <c r="W28" s="51">
        <v>9.4459</v>
      </c>
      <c r="X28" s="51">
        <v>9.4393999999999991</v>
      </c>
      <c r="Y28" s="51">
        <v>9.9015000000000004</v>
      </c>
      <c r="AB28" s="26">
        <f t="shared" si="0"/>
        <v>0.98683499999999991</v>
      </c>
      <c r="AC28" s="26">
        <f t="shared" si="1"/>
        <v>0.98707999999999996</v>
      </c>
      <c r="AD28" s="26">
        <f t="shared" si="2"/>
        <v>0.98658999999999997</v>
      </c>
      <c r="AE28" s="26">
        <f t="shared" si="3"/>
        <v>0.95956000000000008</v>
      </c>
      <c r="AF28" s="26">
        <f t="shared" si="4"/>
        <v>0.94459000000000004</v>
      </c>
      <c r="AG28" s="26">
        <f t="shared" si="5"/>
        <v>0.94393999999999989</v>
      </c>
      <c r="AH28" s="26">
        <f t="shared" si="6"/>
        <v>0.99015000000000009</v>
      </c>
    </row>
    <row r="29" spans="1:34" s="26" customFormat="1" ht="62.4" x14ac:dyDescent="0.3">
      <c r="A29" s="27">
        <v>24</v>
      </c>
      <c r="B29" s="27" t="s">
        <v>670</v>
      </c>
      <c r="C29" s="27" t="s">
        <v>671</v>
      </c>
      <c r="D29" s="27" t="s">
        <v>672</v>
      </c>
      <c r="E29" s="51">
        <v>158.42734999999999</v>
      </c>
      <c r="F29" s="51">
        <v>39.648399999999995</v>
      </c>
      <c r="G29" s="51">
        <v>9.8989999999999991</v>
      </c>
      <c r="H29" s="51">
        <v>9.9103999999999992</v>
      </c>
      <c r="I29" s="51">
        <v>9.9178999999999995</v>
      </c>
      <c r="J29" s="51">
        <v>9.9210999999999991</v>
      </c>
      <c r="K29" s="51">
        <v>69.112249999999989</v>
      </c>
      <c r="L29" s="51">
        <v>9.8699499999999993</v>
      </c>
      <c r="M29" s="51">
        <v>9.8402999999999992</v>
      </c>
      <c r="N29" s="51">
        <v>9.9039999999999999</v>
      </c>
      <c r="O29" s="51">
        <v>9.9343000000000004</v>
      </c>
      <c r="P29" s="51">
        <v>9.9463000000000008</v>
      </c>
      <c r="Q29" s="51">
        <v>9.8428000000000004</v>
      </c>
      <c r="R29" s="51">
        <v>9.7745999999999995</v>
      </c>
      <c r="S29" s="51">
        <v>19.903399999999998</v>
      </c>
      <c r="T29" s="51">
        <v>9.9489000000000001</v>
      </c>
      <c r="U29" s="51">
        <v>9.9544999999999995</v>
      </c>
      <c r="V29" s="51">
        <v>29.763300000000001</v>
      </c>
      <c r="W29" s="51">
        <v>9.8460000000000001</v>
      </c>
      <c r="X29" s="51">
        <v>9.9533000000000005</v>
      </c>
      <c r="Y29" s="51">
        <v>9.9640000000000004</v>
      </c>
      <c r="AB29" s="26">
        <f t="shared" si="0"/>
        <v>0.99517</v>
      </c>
      <c r="AC29" s="26">
        <f t="shared" si="1"/>
        <v>0.99489000000000005</v>
      </c>
      <c r="AD29" s="26">
        <f t="shared" si="2"/>
        <v>0.99544999999999995</v>
      </c>
      <c r="AE29" s="26">
        <f t="shared" si="3"/>
        <v>0.99210999999999994</v>
      </c>
      <c r="AF29" s="26">
        <f t="shared" si="4"/>
        <v>0.98460000000000003</v>
      </c>
      <c r="AG29" s="26">
        <f t="shared" si="5"/>
        <v>0.99533000000000005</v>
      </c>
      <c r="AH29" s="26">
        <f t="shared" si="6"/>
        <v>0.99640000000000006</v>
      </c>
    </row>
    <row r="30" spans="1:34" s="26" customFormat="1" ht="78" x14ac:dyDescent="0.3">
      <c r="A30" s="27">
        <v>25</v>
      </c>
      <c r="B30" s="27" t="s">
        <v>673</v>
      </c>
      <c r="C30" s="27" t="s">
        <v>674</v>
      </c>
      <c r="D30" s="27" t="s">
        <v>675</v>
      </c>
      <c r="E30" s="51">
        <v>146.558775</v>
      </c>
      <c r="F30" s="51">
        <v>36.94115</v>
      </c>
      <c r="G30" s="51">
        <v>9.3725500000000004</v>
      </c>
      <c r="H30" s="51">
        <v>9.4117499999999996</v>
      </c>
      <c r="I30" s="51">
        <v>9.6274499999999996</v>
      </c>
      <c r="J30" s="51">
        <v>8.5294000000000008</v>
      </c>
      <c r="K30" s="51">
        <v>62.352924999999999</v>
      </c>
      <c r="L30" s="51">
        <v>8.9117749999999987</v>
      </c>
      <c r="M30" s="51">
        <v>8.7451000000000008</v>
      </c>
      <c r="N30" s="51">
        <v>9.2255000000000003</v>
      </c>
      <c r="O30" s="51">
        <v>9.0098000000000003</v>
      </c>
      <c r="P30" s="51">
        <v>9.6666500000000006</v>
      </c>
      <c r="Q30" s="51">
        <v>8.3627500000000001</v>
      </c>
      <c r="R30" s="51">
        <v>8.4313500000000001</v>
      </c>
      <c r="S30" s="51">
        <v>19.676499999999997</v>
      </c>
      <c r="T30" s="51">
        <v>9.8627500000000001</v>
      </c>
      <c r="U30" s="51">
        <v>9.8137499999999989</v>
      </c>
      <c r="V30" s="51">
        <v>27.588200000000001</v>
      </c>
      <c r="W30" s="51">
        <v>8.0784000000000002</v>
      </c>
      <c r="X30" s="51">
        <v>9.6176500000000011</v>
      </c>
      <c r="Y30" s="51">
        <v>9.8921500000000009</v>
      </c>
      <c r="AB30" s="26">
        <f t="shared" si="0"/>
        <v>0.98382499999999995</v>
      </c>
      <c r="AC30" s="26">
        <f t="shared" si="1"/>
        <v>0.98627500000000001</v>
      </c>
      <c r="AD30" s="26">
        <f t="shared" si="2"/>
        <v>0.98137499999999989</v>
      </c>
      <c r="AE30" s="26">
        <f t="shared" si="3"/>
        <v>0.91960666666666668</v>
      </c>
      <c r="AF30" s="26">
        <f t="shared" si="4"/>
        <v>0.80784</v>
      </c>
      <c r="AG30" s="26">
        <f t="shared" si="5"/>
        <v>0.96176500000000009</v>
      </c>
      <c r="AH30" s="26">
        <f t="shared" si="6"/>
        <v>0.98921500000000007</v>
      </c>
    </row>
    <row r="31" spans="1:34" s="26" customFormat="1" ht="78" x14ac:dyDescent="0.3">
      <c r="A31" s="27">
        <v>26</v>
      </c>
      <c r="B31" s="27" t="s">
        <v>676</v>
      </c>
      <c r="C31" s="27" t="s">
        <v>677</v>
      </c>
      <c r="D31" s="27" t="s">
        <v>678</v>
      </c>
      <c r="E31" s="51">
        <v>151.13222500000001</v>
      </c>
      <c r="F31" s="51">
        <v>38.575099999999999</v>
      </c>
      <c r="G31" s="51">
        <v>9.7652999999999999</v>
      </c>
      <c r="H31" s="51">
        <v>9.6122999999999994</v>
      </c>
      <c r="I31" s="51">
        <v>9.7396999999999991</v>
      </c>
      <c r="J31" s="51">
        <v>9.4578000000000007</v>
      </c>
      <c r="K31" s="51">
        <v>64.939274999999995</v>
      </c>
      <c r="L31" s="51">
        <v>8.9541749999999993</v>
      </c>
      <c r="M31" s="51">
        <v>9.2500999999999998</v>
      </c>
      <c r="N31" s="51">
        <v>9.5590499999999992</v>
      </c>
      <c r="O31" s="51">
        <v>9.5657999999999994</v>
      </c>
      <c r="P31" s="51">
        <v>9.7337999999999987</v>
      </c>
      <c r="Q31" s="51">
        <v>9.3725999999999985</v>
      </c>
      <c r="R31" s="51">
        <v>8.5037500000000001</v>
      </c>
      <c r="S31" s="51">
        <v>19.4941</v>
      </c>
      <c r="T31" s="51">
        <v>9.7308500000000002</v>
      </c>
      <c r="U31" s="51">
        <v>9.7632499999999993</v>
      </c>
      <c r="V31" s="51">
        <v>28.123750000000001</v>
      </c>
      <c r="W31" s="51">
        <v>8.5284999999999993</v>
      </c>
      <c r="X31" s="51">
        <v>9.777000000000001</v>
      </c>
      <c r="Y31" s="51">
        <v>9.818249999999999</v>
      </c>
      <c r="AB31" s="26">
        <f t="shared" si="0"/>
        <v>0.97470499999999993</v>
      </c>
      <c r="AC31" s="26">
        <f t="shared" si="1"/>
        <v>0.97308499999999998</v>
      </c>
      <c r="AD31" s="26">
        <f t="shared" si="2"/>
        <v>0.97632499999999989</v>
      </c>
      <c r="AE31" s="26">
        <f t="shared" si="3"/>
        <v>0.93745833333333339</v>
      </c>
      <c r="AF31" s="26">
        <f t="shared" si="4"/>
        <v>0.85284999999999989</v>
      </c>
      <c r="AG31" s="26">
        <f t="shared" si="5"/>
        <v>0.97770000000000012</v>
      </c>
      <c r="AH31" s="26">
        <f t="shared" si="6"/>
        <v>0.98182499999999995</v>
      </c>
    </row>
    <row r="32" spans="1:34" s="26" customFormat="1" ht="62.4" x14ac:dyDescent="0.3">
      <c r="A32" s="27">
        <v>27</v>
      </c>
      <c r="B32" s="27" t="s">
        <v>679</v>
      </c>
      <c r="C32" s="27" t="s">
        <v>680</v>
      </c>
      <c r="D32" s="27" t="s">
        <v>681</v>
      </c>
      <c r="E32" s="51">
        <v>145.39279999999999</v>
      </c>
      <c r="F32" s="51">
        <v>37.035699999999999</v>
      </c>
      <c r="G32" s="51">
        <v>9.3928999999999991</v>
      </c>
      <c r="H32" s="51">
        <v>9.1071000000000009</v>
      </c>
      <c r="I32" s="51">
        <v>9.25</v>
      </c>
      <c r="J32" s="51">
        <v>9.2857000000000003</v>
      </c>
      <c r="K32" s="51">
        <v>62.571399999999997</v>
      </c>
      <c r="L32" s="51">
        <v>8.5</v>
      </c>
      <c r="M32" s="51">
        <v>8.8214000000000006</v>
      </c>
      <c r="N32" s="51">
        <v>9.3214000000000006</v>
      </c>
      <c r="O32" s="51">
        <v>9.25</v>
      </c>
      <c r="P32" s="51">
        <v>9.2857000000000003</v>
      </c>
      <c r="Q32" s="51">
        <v>8.6428999999999991</v>
      </c>
      <c r="R32" s="51">
        <v>8.75</v>
      </c>
      <c r="S32" s="51">
        <v>18.857100000000003</v>
      </c>
      <c r="T32" s="51">
        <v>9.3571000000000009</v>
      </c>
      <c r="U32" s="51">
        <v>9.5</v>
      </c>
      <c r="V32" s="51">
        <v>26.928600000000003</v>
      </c>
      <c r="W32" s="51">
        <v>8.0357000000000003</v>
      </c>
      <c r="X32" s="51">
        <v>9.4285999999999994</v>
      </c>
      <c r="Y32" s="51">
        <v>9.4642999999999997</v>
      </c>
      <c r="AB32" s="26">
        <f t="shared" si="0"/>
        <v>0.942855</v>
      </c>
      <c r="AC32" s="26">
        <f t="shared" si="1"/>
        <v>0.93571000000000004</v>
      </c>
      <c r="AD32" s="26">
        <f t="shared" si="2"/>
        <v>0.95</v>
      </c>
      <c r="AE32" s="26">
        <f t="shared" si="3"/>
        <v>0.89761999999999997</v>
      </c>
      <c r="AF32" s="26">
        <f t="shared" si="4"/>
        <v>0.80357000000000001</v>
      </c>
      <c r="AG32" s="26">
        <f t="shared" si="5"/>
        <v>0.94285999999999992</v>
      </c>
      <c r="AH32" s="26">
        <f t="shared" si="6"/>
        <v>0.94642999999999999</v>
      </c>
    </row>
    <row r="33" spans="1:34" s="2" customFormat="1" ht="62.4" x14ac:dyDescent="0.3">
      <c r="A33" s="27">
        <v>28</v>
      </c>
      <c r="B33" s="3" t="s">
        <v>682</v>
      </c>
      <c r="C33" s="3" t="s">
        <v>683</v>
      </c>
      <c r="D33" s="3" t="s">
        <v>684</v>
      </c>
      <c r="E33" s="49">
        <v>111.595375</v>
      </c>
      <c r="F33" s="49">
        <v>35.411299999999997</v>
      </c>
      <c r="G33" s="49">
        <v>9.5468000000000011</v>
      </c>
      <c r="H33" s="49">
        <v>8.5763499999999997</v>
      </c>
      <c r="I33" s="49">
        <v>8.091149999999999</v>
      </c>
      <c r="J33" s="49">
        <v>9.1969999999999992</v>
      </c>
      <c r="K33" s="49">
        <v>41.078175000000002</v>
      </c>
      <c r="L33" s="49">
        <v>5.5794249999999996</v>
      </c>
      <c r="M33" s="49">
        <v>7.0984999999999996</v>
      </c>
      <c r="N33" s="49">
        <v>5.5899000000000001</v>
      </c>
      <c r="O33" s="49">
        <v>5.1256000000000004</v>
      </c>
      <c r="P33" s="49">
        <v>6.1021999999999998</v>
      </c>
      <c r="Q33" s="49">
        <v>5.601</v>
      </c>
      <c r="R33" s="49">
        <v>5.9815500000000004</v>
      </c>
      <c r="S33" s="49">
        <v>14.841149999999999</v>
      </c>
      <c r="T33" s="49">
        <v>8.6502499999999998</v>
      </c>
      <c r="U33" s="49">
        <v>6.1909000000000001</v>
      </c>
      <c r="V33" s="49">
        <v>20.264749999999999</v>
      </c>
      <c r="W33" s="49">
        <v>9.2438000000000002</v>
      </c>
      <c r="X33" s="49">
        <v>6.2142999999999997</v>
      </c>
      <c r="Y33" s="49">
        <v>4.8066500000000003</v>
      </c>
      <c r="AB33" s="26">
        <f t="shared" si="0"/>
        <v>0.74205750000000004</v>
      </c>
      <c r="AC33" s="26">
        <f t="shared" si="1"/>
        <v>0.86502499999999993</v>
      </c>
      <c r="AD33" s="26">
        <f t="shared" si="2"/>
        <v>0.61909000000000003</v>
      </c>
      <c r="AE33" s="26">
        <f t="shared" si="3"/>
        <v>0.67549166666666671</v>
      </c>
      <c r="AF33" s="26">
        <f t="shared" si="4"/>
        <v>0.92437999999999998</v>
      </c>
      <c r="AG33" s="26">
        <f t="shared" si="5"/>
        <v>0.62142999999999993</v>
      </c>
      <c r="AH33" s="26">
        <f t="shared" si="6"/>
        <v>0.48066500000000001</v>
      </c>
    </row>
    <row r="34" spans="1:34" s="2" customFormat="1" ht="62.4" x14ac:dyDescent="0.3">
      <c r="A34" s="27">
        <v>29</v>
      </c>
      <c r="B34" s="3" t="s">
        <v>685</v>
      </c>
      <c r="C34" s="3" t="s">
        <v>686</v>
      </c>
      <c r="D34" s="3" t="s">
        <v>687</v>
      </c>
      <c r="E34" s="49">
        <v>148.70415543478262</v>
      </c>
      <c r="F34" s="49">
        <v>37.230282608695653</v>
      </c>
      <c r="G34" s="49">
        <v>9.1287282608695648</v>
      </c>
      <c r="H34" s="49">
        <v>9.1441652173913042</v>
      </c>
      <c r="I34" s="49">
        <v>9.2944891304347834</v>
      </c>
      <c r="J34" s="49">
        <v>9.6629000000000005</v>
      </c>
      <c r="K34" s="49">
        <v>63.724353260869563</v>
      </c>
      <c r="L34" s="49">
        <v>8.9425619565217378</v>
      </c>
      <c r="M34" s="49">
        <v>9.2667130434782621</v>
      </c>
      <c r="N34" s="49">
        <v>9.2402847826086951</v>
      </c>
      <c r="O34" s="49">
        <v>8.4981717391304343</v>
      </c>
      <c r="P34" s="49">
        <v>9.4161695652173911</v>
      </c>
      <c r="Q34" s="49">
        <v>9.281382608695651</v>
      </c>
      <c r="R34" s="49">
        <v>9.0790695652173916</v>
      </c>
      <c r="S34" s="49">
        <v>18.850328260869567</v>
      </c>
      <c r="T34" s="49">
        <v>9.4393282608695657</v>
      </c>
      <c r="U34" s="49">
        <v>9.4109999999999996</v>
      </c>
      <c r="V34" s="49">
        <v>28.899191304347827</v>
      </c>
      <c r="W34" s="49">
        <v>9.6288</v>
      </c>
      <c r="X34" s="49">
        <v>9.3537413043478264</v>
      </c>
      <c r="Y34" s="49">
        <v>9.9166500000000006</v>
      </c>
      <c r="AB34" s="26">
        <f t="shared" si="0"/>
        <v>0.94251641304347822</v>
      </c>
      <c r="AC34" s="26">
        <f t="shared" si="1"/>
        <v>0.94393282608695661</v>
      </c>
      <c r="AD34" s="26">
        <f t="shared" si="2"/>
        <v>0.94109999999999994</v>
      </c>
      <c r="AE34" s="26">
        <f t="shared" si="3"/>
        <v>0.96330637681159426</v>
      </c>
      <c r="AF34" s="26">
        <f t="shared" si="4"/>
        <v>0.96287999999999996</v>
      </c>
      <c r="AG34" s="26">
        <f t="shared" si="5"/>
        <v>0.93537413043478268</v>
      </c>
      <c r="AH34" s="26">
        <f t="shared" si="6"/>
        <v>0.99166500000000002</v>
      </c>
    </row>
    <row r="35" spans="1:34" s="2" customFormat="1" ht="62.4" x14ac:dyDescent="0.3">
      <c r="A35" s="27">
        <v>30</v>
      </c>
      <c r="B35" s="3" t="s">
        <v>688</v>
      </c>
      <c r="C35" s="3" t="s">
        <v>689</v>
      </c>
      <c r="D35" s="3" t="s">
        <v>690</v>
      </c>
      <c r="E35" s="49">
        <v>120.9999</v>
      </c>
      <c r="F35" s="49">
        <v>30.666600000000003</v>
      </c>
      <c r="G35" s="49">
        <v>7.3333000000000004</v>
      </c>
      <c r="H35" s="49">
        <v>7</v>
      </c>
      <c r="I35" s="49">
        <v>8.3332999999999995</v>
      </c>
      <c r="J35" s="49">
        <v>8</v>
      </c>
      <c r="K35" s="49">
        <v>50.000099999999996</v>
      </c>
      <c r="L35" s="49">
        <v>6</v>
      </c>
      <c r="M35" s="49">
        <v>6.6666999999999996</v>
      </c>
      <c r="N35" s="49">
        <v>8</v>
      </c>
      <c r="O35" s="49">
        <v>7.3333000000000004</v>
      </c>
      <c r="P35" s="49">
        <v>8.6667000000000005</v>
      </c>
      <c r="Q35" s="49">
        <v>7.6666999999999996</v>
      </c>
      <c r="R35" s="49">
        <v>5.6666999999999996</v>
      </c>
      <c r="S35" s="49">
        <v>16.666599999999999</v>
      </c>
      <c r="T35" s="49">
        <v>8.3332999999999995</v>
      </c>
      <c r="U35" s="49">
        <v>8.3332999999999995</v>
      </c>
      <c r="V35" s="49">
        <v>23.666599999999999</v>
      </c>
      <c r="W35" s="49">
        <v>7</v>
      </c>
      <c r="X35" s="49">
        <v>8.3332999999999995</v>
      </c>
      <c r="Y35" s="49">
        <v>8.3332999999999995</v>
      </c>
      <c r="AB35" s="26">
        <f t="shared" si="0"/>
        <v>0.8333299999999999</v>
      </c>
      <c r="AC35" s="26">
        <f t="shared" si="1"/>
        <v>0.8333299999999999</v>
      </c>
      <c r="AD35" s="26">
        <f t="shared" si="2"/>
        <v>0.8333299999999999</v>
      </c>
      <c r="AE35" s="26">
        <f t="shared" si="3"/>
        <v>0.78888666666666651</v>
      </c>
      <c r="AF35" s="26">
        <f t="shared" si="4"/>
        <v>0.7</v>
      </c>
      <c r="AG35" s="26">
        <f t="shared" si="5"/>
        <v>0.8333299999999999</v>
      </c>
      <c r="AH35" s="26">
        <f t="shared" si="6"/>
        <v>0.8333299999999999</v>
      </c>
    </row>
    <row r="36" spans="1:34" s="2" customFormat="1" ht="62.4" x14ac:dyDescent="0.3">
      <c r="A36" s="27">
        <v>31</v>
      </c>
      <c r="B36" s="3" t="s">
        <v>691</v>
      </c>
      <c r="C36" s="3" t="s">
        <v>692</v>
      </c>
      <c r="D36" s="3" t="s">
        <v>693</v>
      </c>
      <c r="E36" s="49">
        <v>144.17384999999999</v>
      </c>
      <c r="F36" s="49">
        <v>37.199999999999996</v>
      </c>
      <c r="G36" s="49">
        <v>9.3042999999999996</v>
      </c>
      <c r="H36" s="49">
        <v>9.2782999999999998</v>
      </c>
      <c r="I36" s="49">
        <v>9.4</v>
      </c>
      <c r="J36" s="49">
        <v>9.2173999999999996</v>
      </c>
      <c r="K36" s="49">
        <v>60.556449999999998</v>
      </c>
      <c r="L36" s="49">
        <v>8.0347499999999989</v>
      </c>
      <c r="M36" s="49">
        <v>8.7565000000000008</v>
      </c>
      <c r="N36" s="49">
        <v>8.8609000000000009</v>
      </c>
      <c r="O36" s="49">
        <v>7.9565000000000001</v>
      </c>
      <c r="P36" s="49">
        <v>9.1303999999999998</v>
      </c>
      <c r="Q36" s="49">
        <v>9.0783000000000005</v>
      </c>
      <c r="R36" s="49">
        <v>8.7391000000000005</v>
      </c>
      <c r="S36" s="49">
        <v>19.139099999999999</v>
      </c>
      <c r="T36" s="49">
        <v>9.5825999999999993</v>
      </c>
      <c r="U36" s="49">
        <v>9.5564999999999998</v>
      </c>
      <c r="V36" s="49">
        <v>27.278300000000002</v>
      </c>
      <c r="W36" s="49">
        <v>8.1913</v>
      </c>
      <c r="X36" s="49">
        <v>9.4347999999999992</v>
      </c>
      <c r="Y36" s="49">
        <v>9.6522000000000006</v>
      </c>
      <c r="AB36" s="26">
        <f t="shared" si="0"/>
        <v>0.956955</v>
      </c>
      <c r="AC36" s="26">
        <f t="shared" si="1"/>
        <v>0.95825999999999989</v>
      </c>
      <c r="AD36" s="26">
        <f t="shared" si="2"/>
        <v>0.95565</v>
      </c>
      <c r="AE36" s="26">
        <f t="shared" si="3"/>
        <v>0.90927666666666662</v>
      </c>
      <c r="AF36" s="26">
        <f t="shared" si="4"/>
        <v>0.81913000000000002</v>
      </c>
      <c r="AG36" s="26">
        <f t="shared" si="5"/>
        <v>0.94347999999999987</v>
      </c>
      <c r="AH36" s="26">
        <f t="shared" si="6"/>
        <v>0.96522000000000008</v>
      </c>
    </row>
    <row r="37" spans="1:34" s="2" customFormat="1" ht="62.4" x14ac:dyDescent="0.3">
      <c r="A37" s="27">
        <v>32</v>
      </c>
      <c r="B37" s="3" t="s">
        <v>694</v>
      </c>
      <c r="C37" s="3" t="s">
        <v>695</v>
      </c>
      <c r="D37" s="3" t="s">
        <v>696</v>
      </c>
      <c r="E37" s="49">
        <v>151.69504999999998</v>
      </c>
      <c r="F37" s="49">
        <v>37.390299999999996</v>
      </c>
      <c r="G37" s="49">
        <v>9.5366</v>
      </c>
      <c r="H37" s="49">
        <v>9.3658999999999999</v>
      </c>
      <c r="I37" s="49">
        <v>9.3414999999999999</v>
      </c>
      <c r="J37" s="49">
        <v>9.1463000000000001</v>
      </c>
      <c r="K37" s="49">
        <v>65.743849999999995</v>
      </c>
      <c r="L37" s="49">
        <v>9.32925</v>
      </c>
      <c r="M37" s="49">
        <v>9.4146000000000001</v>
      </c>
      <c r="N37" s="49">
        <v>9.5122</v>
      </c>
      <c r="O37" s="49">
        <v>9.2195</v>
      </c>
      <c r="P37" s="49">
        <v>9.4390000000000001</v>
      </c>
      <c r="Q37" s="49">
        <v>9.5122</v>
      </c>
      <c r="R37" s="49">
        <v>9.3170999999999999</v>
      </c>
      <c r="S37" s="49">
        <v>19.3658</v>
      </c>
      <c r="T37" s="49">
        <v>9.6341000000000001</v>
      </c>
      <c r="U37" s="49">
        <v>9.7317</v>
      </c>
      <c r="V37" s="49">
        <v>29.1951</v>
      </c>
      <c r="W37" s="49">
        <v>9.5609999999999999</v>
      </c>
      <c r="X37" s="49">
        <v>9.7317</v>
      </c>
      <c r="Y37" s="49">
        <v>9.9024000000000001</v>
      </c>
      <c r="AB37" s="26">
        <f t="shared" si="0"/>
        <v>0.96828999999999998</v>
      </c>
      <c r="AC37" s="26">
        <f t="shared" si="1"/>
        <v>0.96340999999999999</v>
      </c>
      <c r="AD37" s="26">
        <f t="shared" si="2"/>
        <v>0.97316999999999998</v>
      </c>
      <c r="AE37" s="26">
        <f t="shared" si="3"/>
        <v>0.97316999999999998</v>
      </c>
      <c r="AF37" s="26">
        <f t="shared" si="4"/>
        <v>0.95609999999999995</v>
      </c>
      <c r="AG37" s="26">
        <f t="shared" si="5"/>
        <v>0.97316999999999998</v>
      </c>
      <c r="AH37" s="26">
        <f t="shared" si="6"/>
        <v>0.99024000000000001</v>
      </c>
    </row>
    <row r="38" spans="1:34" s="2" customFormat="1" ht="62.4" x14ac:dyDescent="0.3">
      <c r="A38" s="27">
        <v>33</v>
      </c>
      <c r="B38" s="3" t="s">
        <v>697</v>
      </c>
      <c r="C38" s="3" t="s">
        <v>698</v>
      </c>
      <c r="D38" s="3" t="s">
        <v>699</v>
      </c>
      <c r="E38" s="49">
        <v>138.37495000000001</v>
      </c>
      <c r="F38" s="49">
        <v>33.5</v>
      </c>
      <c r="G38" s="49">
        <v>8.25</v>
      </c>
      <c r="H38" s="49">
        <v>7.7083000000000004</v>
      </c>
      <c r="I38" s="49">
        <v>9.125</v>
      </c>
      <c r="J38" s="49">
        <v>8.4167000000000005</v>
      </c>
      <c r="K38" s="49">
        <v>60.166649999999997</v>
      </c>
      <c r="L38" s="49">
        <v>8.0833499999999994</v>
      </c>
      <c r="M38" s="49">
        <v>8.625</v>
      </c>
      <c r="N38" s="49">
        <v>8.625</v>
      </c>
      <c r="O38" s="49">
        <v>8.4582999999999995</v>
      </c>
      <c r="P38" s="49">
        <v>8.375</v>
      </c>
      <c r="Q38" s="49">
        <v>9.0832999999999995</v>
      </c>
      <c r="R38" s="49">
        <v>8.9167000000000005</v>
      </c>
      <c r="S38" s="49">
        <v>18.208300000000001</v>
      </c>
      <c r="T38" s="49">
        <v>9.2082999999999995</v>
      </c>
      <c r="U38" s="49">
        <v>9</v>
      </c>
      <c r="V38" s="49">
        <v>26.5</v>
      </c>
      <c r="W38" s="49">
        <v>7.875</v>
      </c>
      <c r="X38" s="49">
        <v>9.125</v>
      </c>
      <c r="Y38" s="49">
        <v>9.5</v>
      </c>
      <c r="AB38" s="26">
        <f t="shared" si="0"/>
        <v>0.91041499999999997</v>
      </c>
      <c r="AC38" s="26">
        <f t="shared" si="1"/>
        <v>0.92082999999999993</v>
      </c>
      <c r="AD38" s="26">
        <f t="shared" si="2"/>
        <v>0.9</v>
      </c>
      <c r="AE38" s="26">
        <f t="shared" si="3"/>
        <v>0.8833333333333333</v>
      </c>
      <c r="AF38" s="26">
        <f t="shared" si="4"/>
        <v>0.78749999999999998</v>
      </c>
      <c r="AG38" s="26">
        <f t="shared" si="5"/>
        <v>0.91249999999999998</v>
      </c>
      <c r="AH38" s="26">
        <f t="shared" si="6"/>
        <v>0.95</v>
      </c>
    </row>
    <row r="39" spans="1:34" s="2" customFormat="1" ht="62.4" x14ac:dyDescent="0.3">
      <c r="A39" s="27">
        <v>34</v>
      </c>
      <c r="B39" s="3" t="s">
        <v>700</v>
      </c>
      <c r="C39" s="3" t="s">
        <v>701</v>
      </c>
      <c r="D39" s="3" t="s">
        <v>702</v>
      </c>
      <c r="E39" s="49">
        <v>145</v>
      </c>
      <c r="F39" s="49">
        <v>34</v>
      </c>
      <c r="G39" s="49">
        <v>8</v>
      </c>
      <c r="H39" s="49">
        <v>8</v>
      </c>
      <c r="I39" s="49">
        <v>9</v>
      </c>
      <c r="J39" s="49">
        <v>9</v>
      </c>
      <c r="K39" s="49">
        <v>61</v>
      </c>
      <c r="L39" s="49">
        <v>10</v>
      </c>
      <c r="M39" s="49">
        <v>10</v>
      </c>
      <c r="N39" s="49">
        <v>10</v>
      </c>
      <c r="O39" s="49">
        <v>6</v>
      </c>
      <c r="P39" s="49">
        <v>7</v>
      </c>
      <c r="Q39" s="49">
        <v>9</v>
      </c>
      <c r="R39" s="49">
        <v>9</v>
      </c>
      <c r="S39" s="49">
        <v>20</v>
      </c>
      <c r="T39" s="49">
        <v>10</v>
      </c>
      <c r="U39" s="49">
        <v>10</v>
      </c>
      <c r="V39" s="49">
        <v>30</v>
      </c>
      <c r="W39" s="49">
        <v>10</v>
      </c>
      <c r="X39" s="49">
        <v>10</v>
      </c>
      <c r="Y39" s="49">
        <v>10</v>
      </c>
      <c r="AB39" s="26">
        <f t="shared" si="0"/>
        <v>1</v>
      </c>
      <c r="AC39" s="26">
        <f t="shared" si="1"/>
        <v>1</v>
      </c>
      <c r="AD39" s="26">
        <f t="shared" si="2"/>
        <v>1</v>
      </c>
      <c r="AE39" s="26">
        <f t="shared" si="3"/>
        <v>1</v>
      </c>
      <c r="AF39" s="26">
        <f t="shared" si="4"/>
        <v>1</v>
      </c>
      <c r="AG39" s="26">
        <f t="shared" si="5"/>
        <v>1</v>
      </c>
      <c r="AH39" s="26">
        <f t="shared" si="6"/>
        <v>1</v>
      </c>
    </row>
    <row r="40" spans="1:34" s="2" customFormat="1" ht="62.4" x14ac:dyDescent="0.3">
      <c r="A40" s="27">
        <v>35</v>
      </c>
      <c r="B40" s="3" t="s">
        <v>703</v>
      </c>
      <c r="C40" s="3" t="s">
        <v>704</v>
      </c>
      <c r="D40" s="3" t="s">
        <v>705</v>
      </c>
      <c r="E40" s="49">
        <v>149.15690000000001</v>
      </c>
      <c r="F40" s="49">
        <v>37.059800000000003</v>
      </c>
      <c r="G40" s="49">
        <v>9.2985000000000007</v>
      </c>
      <c r="H40" s="49">
        <v>9.2239000000000004</v>
      </c>
      <c r="I40" s="49">
        <v>9.2089999999999996</v>
      </c>
      <c r="J40" s="49">
        <v>9.3284000000000002</v>
      </c>
      <c r="K40" s="49">
        <v>65.082100000000011</v>
      </c>
      <c r="L40" s="49">
        <v>9.2462999999999997</v>
      </c>
      <c r="M40" s="49">
        <v>9.2985000000000007</v>
      </c>
      <c r="N40" s="49">
        <v>9.3731000000000009</v>
      </c>
      <c r="O40" s="49">
        <v>9.2985000000000007</v>
      </c>
      <c r="P40" s="49">
        <v>9.3582000000000001</v>
      </c>
      <c r="Q40" s="49">
        <v>9.3284000000000002</v>
      </c>
      <c r="R40" s="49">
        <v>9.1791</v>
      </c>
      <c r="S40" s="49">
        <v>18.910499999999999</v>
      </c>
      <c r="T40" s="49">
        <v>9.4626999999999999</v>
      </c>
      <c r="U40" s="49">
        <v>9.4478000000000009</v>
      </c>
      <c r="V40" s="49">
        <v>28.104500000000002</v>
      </c>
      <c r="W40" s="49">
        <v>9.3432999999999993</v>
      </c>
      <c r="X40" s="49">
        <v>9.3880999999999997</v>
      </c>
      <c r="Y40" s="49">
        <v>9.3731000000000009</v>
      </c>
      <c r="AB40" s="26">
        <f t="shared" si="0"/>
        <v>0.94552499999999995</v>
      </c>
      <c r="AC40" s="26">
        <f t="shared" si="1"/>
        <v>0.94626999999999994</v>
      </c>
      <c r="AD40" s="26">
        <f t="shared" si="2"/>
        <v>0.94478000000000006</v>
      </c>
      <c r="AE40" s="26">
        <f t="shared" si="3"/>
        <v>0.93681666666666663</v>
      </c>
      <c r="AF40" s="26">
        <f t="shared" si="4"/>
        <v>0.93432999999999988</v>
      </c>
      <c r="AG40" s="26">
        <f t="shared" si="5"/>
        <v>0.93880999999999992</v>
      </c>
      <c r="AH40" s="26">
        <f t="shared" si="6"/>
        <v>0.93731000000000009</v>
      </c>
    </row>
    <row r="41" spans="1:34" s="2" customFormat="1" ht="62.4" x14ac:dyDescent="0.3">
      <c r="A41" s="27">
        <v>36</v>
      </c>
      <c r="B41" s="3" t="s">
        <v>706</v>
      </c>
      <c r="C41" s="3" t="s">
        <v>707</v>
      </c>
      <c r="D41" s="3" t="s">
        <v>708</v>
      </c>
      <c r="E41" s="49">
        <v>135.82060000000001</v>
      </c>
      <c r="F41" s="49">
        <v>35.222200000000001</v>
      </c>
      <c r="G41" s="49">
        <v>8.6067999999999998</v>
      </c>
      <c r="H41" s="49">
        <v>8.5812000000000008</v>
      </c>
      <c r="I41" s="49">
        <v>9.0597999999999992</v>
      </c>
      <c r="J41" s="49">
        <v>8.9743999999999993</v>
      </c>
      <c r="K41" s="49">
        <v>56.829099999999997</v>
      </c>
      <c r="L41" s="49">
        <v>8.2308000000000003</v>
      </c>
      <c r="M41" s="49">
        <v>8.3332999999999995</v>
      </c>
      <c r="N41" s="49">
        <v>8.3674999999999997</v>
      </c>
      <c r="O41" s="49">
        <v>7.9657999999999998</v>
      </c>
      <c r="P41" s="49">
        <v>8.5213999999999999</v>
      </c>
      <c r="Q41" s="49">
        <v>8.0342000000000002</v>
      </c>
      <c r="R41" s="49">
        <v>7.3761000000000001</v>
      </c>
      <c r="S41" s="49">
        <v>18.017099999999999</v>
      </c>
      <c r="T41" s="49">
        <v>9.0684000000000005</v>
      </c>
      <c r="U41" s="49">
        <v>8.9487000000000005</v>
      </c>
      <c r="V41" s="49">
        <v>25.752200000000002</v>
      </c>
      <c r="W41" s="49">
        <v>8.2478999999999996</v>
      </c>
      <c r="X41" s="49">
        <v>8.7606999999999999</v>
      </c>
      <c r="Y41" s="49">
        <v>8.7436000000000007</v>
      </c>
      <c r="AB41" s="26">
        <f t="shared" si="0"/>
        <v>0.90085500000000007</v>
      </c>
      <c r="AC41" s="26">
        <f t="shared" si="1"/>
        <v>0.90684000000000009</v>
      </c>
      <c r="AD41" s="26">
        <f t="shared" si="2"/>
        <v>0.89487000000000005</v>
      </c>
      <c r="AE41" s="26">
        <f t="shared" si="3"/>
        <v>0.85840666666666665</v>
      </c>
      <c r="AF41" s="26">
        <f t="shared" si="4"/>
        <v>0.82478999999999991</v>
      </c>
      <c r="AG41" s="26">
        <f t="shared" si="5"/>
        <v>0.87607000000000002</v>
      </c>
      <c r="AH41" s="26">
        <f t="shared" si="6"/>
        <v>0.87436000000000003</v>
      </c>
    </row>
    <row r="42" spans="1:34" s="2" customFormat="1" ht="62.4" x14ac:dyDescent="0.3">
      <c r="A42" s="27">
        <v>37</v>
      </c>
      <c r="B42" s="3" t="s">
        <v>709</v>
      </c>
      <c r="C42" s="3" t="s">
        <v>710</v>
      </c>
      <c r="D42" s="3" t="s">
        <v>711</v>
      </c>
      <c r="E42" s="49">
        <v>142.875</v>
      </c>
      <c r="F42" s="49">
        <v>35.5</v>
      </c>
      <c r="G42" s="49">
        <v>9.25</v>
      </c>
      <c r="H42" s="49">
        <v>9</v>
      </c>
      <c r="I42" s="49">
        <v>8.75</v>
      </c>
      <c r="J42" s="49">
        <v>8.5</v>
      </c>
      <c r="K42" s="49">
        <v>61.375</v>
      </c>
      <c r="L42" s="49">
        <v>9.125</v>
      </c>
      <c r="M42" s="49">
        <v>9.25</v>
      </c>
      <c r="N42" s="49">
        <v>8.75</v>
      </c>
      <c r="O42" s="49">
        <v>8.25</v>
      </c>
      <c r="P42" s="49">
        <v>9</v>
      </c>
      <c r="Q42" s="49">
        <v>9.25</v>
      </c>
      <c r="R42" s="49">
        <v>7.75</v>
      </c>
      <c r="S42" s="49">
        <v>18.25</v>
      </c>
      <c r="T42" s="49">
        <v>9.25</v>
      </c>
      <c r="U42" s="49">
        <v>9</v>
      </c>
      <c r="V42" s="49">
        <v>27.75</v>
      </c>
      <c r="W42" s="49">
        <v>9</v>
      </c>
      <c r="X42" s="49">
        <v>9.5</v>
      </c>
      <c r="Y42" s="49">
        <v>9.25</v>
      </c>
      <c r="AB42" s="26">
        <f t="shared" si="0"/>
        <v>0.91250000000000009</v>
      </c>
      <c r="AC42" s="26">
        <f t="shared" si="1"/>
        <v>0.92500000000000004</v>
      </c>
      <c r="AD42" s="26">
        <f t="shared" si="2"/>
        <v>0.9</v>
      </c>
      <c r="AE42" s="26">
        <f t="shared" si="3"/>
        <v>0.92500000000000016</v>
      </c>
      <c r="AF42" s="26">
        <f t="shared" si="4"/>
        <v>0.9</v>
      </c>
      <c r="AG42" s="26">
        <f t="shared" si="5"/>
        <v>0.95</v>
      </c>
      <c r="AH42" s="26">
        <f t="shared" si="6"/>
        <v>0.92500000000000004</v>
      </c>
    </row>
    <row r="43" spans="1:34" s="2" customFormat="1" ht="62.4" x14ac:dyDescent="0.3">
      <c r="A43" s="27">
        <v>38</v>
      </c>
      <c r="B43" s="3" t="s">
        <v>712</v>
      </c>
      <c r="C43" s="3" t="s">
        <v>713</v>
      </c>
      <c r="D43" s="3" t="s">
        <v>714</v>
      </c>
      <c r="E43" s="49">
        <v>132.24079999999998</v>
      </c>
      <c r="F43" s="49">
        <v>34.314900000000002</v>
      </c>
      <c r="G43" s="49">
        <v>8.4629999999999992</v>
      </c>
      <c r="H43" s="49">
        <v>8.6111000000000004</v>
      </c>
      <c r="I43" s="49">
        <v>8.8888999999999996</v>
      </c>
      <c r="J43" s="49">
        <v>8.3519000000000005</v>
      </c>
      <c r="K43" s="49">
        <v>52.722199999999994</v>
      </c>
      <c r="L43" s="49">
        <v>8.2777999999999992</v>
      </c>
      <c r="M43" s="49">
        <v>8.4815000000000005</v>
      </c>
      <c r="N43" s="49">
        <v>7.4443999999999999</v>
      </c>
      <c r="O43" s="49">
        <v>6.3148</v>
      </c>
      <c r="P43" s="49">
        <v>9.2963000000000005</v>
      </c>
      <c r="Q43" s="49">
        <v>7.8704000000000001</v>
      </c>
      <c r="R43" s="49">
        <v>5.0369999999999999</v>
      </c>
      <c r="S43" s="49">
        <v>18.185200000000002</v>
      </c>
      <c r="T43" s="49">
        <v>9.0556000000000001</v>
      </c>
      <c r="U43" s="49">
        <v>9.1295999999999999</v>
      </c>
      <c r="V43" s="49">
        <v>27.018499999999996</v>
      </c>
      <c r="W43" s="49">
        <v>8.5925999999999991</v>
      </c>
      <c r="X43" s="49">
        <v>9</v>
      </c>
      <c r="Y43" s="49">
        <v>9.4259000000000004</v>
      </c>
      <c r="AB43" s="26">
        <f t="shared" si="0"/>
        <v>0.90925999999999996</v>
      </c>
      <c r="AC43" s="26">
        <f t="shared" si="1"/>
        <v>0.90556000000000003</v>
      </c>
      <c r="AD43" s="26">
        <f t="shared" si="2"/>
        <v>0.91295999999999999</v>
      </c>
      <c r="AE43" s="26">
        <f t="shared" si="3"/>
        <v>0.90061666666666662</v>
      </c>
      <c r="AF43" s="26">
        <f t="shared" si="4"/>
        <v>0.85925999999999991</v>
      </c>
      <c r="AG43" s="26">
        <f t="shared" si="5"/>
        <v>0.9</v>
      </c>
      <c r="AH43" s="26">
        <f t="shared" si="6"/>
        <v>0.94259000000000004</v>
      </c>
    </row>
    <row r="44" spans="1:34" s="2" customFormat="1" ht="62.4" x14ac:dyDescent="0.3">
      <c r="A44" s="27">
        <v>39</v>
      </c>
      <c r="B44" s="3" t="s">
        <v>715</v>
      </c>
      <c r="C44" s="3" t="s">
        <v>716</v>
      </c>
      <c r="D44" s="3" t="s">
        <v>717</v>
      </c>
      <c r="E44" s="49">
        <v>144.10405</v>
      </c>
      <c r="F44" s="49">
        <v>37.833300000000001</v>
      </c>
      <c r="G44" s="49">
        <v>9.4722000000000008</v>
      </c>
      <c r="H44" s="49">
        <v>9.5</v>
      </c>
      <c r="I44" s="49">
        <v>9.5693999999999999</v>
      </c>
      <c r="J44" s="49">
        <v>9.2917000000000005</v>
      </c>
      <c r="K44" s="49">
        <v>60.201350000000005</v>
      </c>
      <c r="L44" s="49">
        <v>8.3402500000000011</v>
      </c>
      <c r="M44" s="49">
        <v>8.6667000000000005</v>
      </c>
      <c r="N44" s="49">
        <v>8.9722000000000008</v>
      </c>
      <c r="O44" s="49">
        <v>8.875</v>
      </c>
      <c r="P44" s="49">
        <v>9.3193999999999999</v>
      </c>
      <c r="Q44" s="49">
        <v>8.6667000000000005</v>
      </c>
      <c r="R44" s="49">
        <v>7.3611000000000004</v>
      </c>
      <c r="S44" s="49">
        <v>19.097200000000001</v>
      </c>
      <c r="T44" s="49">
        <v>9.5</v>
      </c>
      <c r="U44" s="49">
        <v>9.5972000000000008</v>
      </c>
      <c r="V44" s="49">
        <v>26.972200000000001</v>
      </c>
      <c r="W44" s="49">
        <v>8.0693999999999999</v>
      </c>
      <c r="X44" s="49">
        <v>9.375</v>
      </c>
      <c r="Y44" s="49">
        <v>9.5277999999999992</v>
      </c>
      <c r="AB44" s="26">
        <f t="shared" si="0"/>
        <v>0.95486000000000004</v>
      </c>
      <c r="AC44" s="26">
        <f t="shared" si="1"/>
        <v>0.95</v>
      </c>
      <c r="AD44" s="26">
        <f t="shared" si="2"/>
        <v>0.95972000000000013</v>
      </c>
      <c r="AE44" s="26">
        <f t="shared" si="3"/>
        <v>0.89907333333333328</v>
      </c>
      <c r="AF44" s="26">
        <f t="shared" si="4"/>
        <v>0.80693999999999999</v>
      </c>
      <c r="AG44" s="26">
        <f t="shared" si="5"/>
        <v>0.9375</v>
      </c>
      <c r="AH44" s="26">
        <f t="shared" si="6"/>
        <v>0.95277999999999996</v>
      </c>
    </row>
    <row r="45" spans="1:34" s="2" customFormat="1" ht="62.4" x14ac:dyDescent="0.3">
      <c r="A45" s="27">
        <v>40</v>
      </c>
      <c r="B45" s="3" t="s">
        <v>718</v>
      </c>
      <c r="C45" s="3" t="s">
        <v>719</v>
      </c>
      <c r="D45" s="3" t="s">
        <v>720</v>
      </c>
      <c r="E45" s="49">
        <v>147.91848333333334</v>
      </c>
      <c r="F45" s="49">
        <v>38.035583333333335</v>
      </c>
      <c r="G45" s="49">
        <v>9.5810833333333321</v>
      </c>
      <c r="H45" s="49">
        <v>9.5045500000000001</v>
      </c>
      <c r="I45" s="49">
        <v>9.4954499999999999</v>
      </c>
      <c r="J45" s="49">
        <v>9.4544999999999995</v>
      </c>
      <c r="K45" s="49">
        <v>63.160200000000003</v>
      </c>
      <c r="L45" s="49">
        <v>8.5943000000000005</v>
      </c>
      <c r="M45" s="49">
        <v>9.232566666666667</v>
      </c>
      <c r="N45" s="49">
        <v>9.3795500000000001</v>
      </c>
      <c r="O45" s="49">
        <v>8.4348666666666681</v>
      </c>
      <c r="P45" s="49">
        <v>9.3939166666666658</v>
      </c>
      <c r="Q45" s="49">
        <v>9.1696833333333334</v>
      </c>
      <c r="R45" s="49">
        <v>8.9553166666666666</v>
      </c>
      <c r="S45" s="49">
        <v>19.056800000000003</v>
      </c>
      <c r="T45" s="49">
        <v>9.5250000000000004</v>
      </c>
      <c r="U45" s="49">
        <v>9.5318000000000005</v>
      </c>
      <c r="V45" s="49">
        <v>27.665900000000001</v>
      </c>
      <c r="W45" s="49">
        <v>8.3317999999999994</v>
      </c>
      <c r="X45" s="49">
        <v>9.5159000000000002</v>
      </c>
      <c r="Y45" s="49">
        <v>9.8182000000000009</v>
      </c>
      <c r="AB45" s="26">
        <f t="shared" si="0"/>
        <v>0.95284000000000002</v>
      </c>
      <c r="AC45" s="26">
        <f t="shared" si="1"/>
        <v>0.95250000000000001</v>
      </c>
      <c r="AD45" s="26">
        <f t="shared" si="2"/>
        <v>0.95318000000000003</v>
      </c>
      <c r="AE45" s="26">
        <f t="shared" si="3"/>
        <v>0.92219666666666666</v>
      </c>
      <c r="AF45" s="26">
        <f t="shared" si="4"/>
        <v>0.83317999999999992</v>
      </c>
      <c r="AG45" s="26">
        <f t="shared" si="5"/>
        <v>0.95159000000000005</v>
      </c>
      <c r="AH45" s="26">
        <f t="shared" si="6"/>
        <v>0.98182000000000014</v>
      </c>
    </row>
    <row r="46" spans="1:34" s="2" customFormat="1" ht="62.4" x14ac:dyDescent="0.3">
      <c r="A46" s="27">
        <v>41</v>
      </c>
      <c r="B46" s="3" t="s">
        <v>721</v>
      </c>
      <c r="C46" s="3" t="s">
        <v>722</v>
      </c>
      <c r="D46" s="3" t="s">
        <v>723</v>
      </c>
      <c r="E46" s="49">
        <v>155.6583</v>
      </c>
      <c r="F46" s="49">
        <v>38.995199999999997</v>
      </c>
      <c r="G46" s="49">
        <v>9.7250999999999994</v>
      </c>
      <c r="H46" s="49">
        <v>9.7104999999999997</v>
      </c>
      <c r="I46" s="49">
        <v>9.7882999999999996</v>
      </c>
      <c r="J46" s="49">
        <v>9.7713000000000001</v>
      </c>
      <c r="K46" s="49">
        <v>67.684899999999999</v>
      </c>
      <c r="L46" s="49">
        <v>9.7263000000000002</v>
      </c>
      <c r="M46" s="49">
        <v>9.7324000000000002</v>
      </c>
      <c r="N46" s="49">
        <v>9.7128999999999994</v>
      </c>
      <c r="O46" s="49">
        <v>9.6569000000000003</v>
      </c>
      <c r="P46" s="49">
        <v>9.7080000000000002</v>
      </c>
      <c r="Q46" s="49">
        <v>9.7152999999999992</v>
      </c>
      <c r="R46" s="49">
        <v>9.4330999999999996</v>
      </c>
      <c r="S46" s="49">
        <v>19.557200000000002</v>
      </c>
      <c r="T46" s="49">
        <v>9.7543000000000006</v>
      </c>
      <c r="U46" s="49">
        <v>9.8028999999999993</v>
      </c>
      <c r="V46" s="49">
        <v>29.420999999999999</v>
      </c>
      <c r="W46" s="49">
        <v>9.7761999999999993</v>
      </c>
      <c r="X46" s="49">
        <v>9.7932000000000006</v>
      </c>
      <c r="Y46" s="49">
        <v>9.8515999999999995</v>
      </c>
      <c r="AB46" s="26">
        <f t="shared" si="0"/>
        <v>0.97785999999999995</v>
      </c>
      <c r="AC46" s="26">
        <f t="shared" si="1"/>
        <v>0.97543000000000002</v>
      </c>
      <c r="AD46" s="26">
        <f t="shared" si="2"/>
        <v>0.98028999999999988</v>
      </c>
      <c r="AE46" s="26">
        <f t="shared" si="3"/>
        <v>0.98070000000000002</v>
      </c>
      <c r="AF46" s="26">
        <f t="shared" si="4"/>
        <v>0.97761999999999993</v>
      </c>
      <c r="AG46" s="26">
        <f t="shared" si="5"/>
        <v>0.97932000000000008</v>
      </c>
      <c r="AH46" s="26">
        <f t="shared" si="6"/>
        <v>0.98515999999999992</v>
      </c>
    </row>
    <row r="47" spans="1:34" s="2" customFormat="1" ht="62.4" x14ac:dyDescent="0.3">
      <c r="A47" s="27">
        <v>42</v>
      </c>
      <c r="B47" s="3" t="s">
        <v>724</v>
      </c>
      <c r="C47" s="3" t="s">
        <v>725</v>
      </c>
      <c r="D47" s="3" t="s">
        <v>726</v>
      </c>
      <c r="E47" s="49">
        <v>141.5</v>
      </c>
      <c r="F47" s="49">
        <v>33</v>
      </c>
      <c r="G47" s="49">
        <v>8</v>
      </c>
      <c r="H47" s="49">
        <v>9</v>
      </c>
      <c r="I47" s="49">
        <v>8</v>
      </c>
      <c r="J47" s="49">
        <v>8</v>
      </c>
      <c r="K47" s="49">
        <v>59.5</v>
      </c>
      <c r="L47" s="49">
        <v>8.5</v>
      </c>
      <c r="M47" s="49">
        <v>8</v>
      </c>
      <c r="N47" s="49">
        <v>9</v>
      </c>
      <c r="O47" s="49">
        <v>9</v>
      </c>
      <c r="P47" s="49">
        <v>8</v>
      </c>
      <c r="Q47" s="49">
        <v>9</v>
      </c>
      <c r="R47" s="49">
        <v>8</v>
      </c>
      <c r="S47" s="49">
        <v>19</v>
      </c>
      <c r="T47" s="49">
        <v>9</v>
      </c>
      <c r="U47" s="49">
        <v>10</v>
      </c>
      <c r="V47" s="49">
        <v>30</v>
      </c>
      <c r="W47" s="49">
        <v>10</v>
      </c>
      <c r="X47" s="49">
        <v>10</v>
      </c>
      <c r="Y47" s="49">
        <v>10</v>
      </c>
      <c r="AB47" s="26">
        <f t="shared" si="0"/>
        <v>0.95</v>
      </c>
      <c r="AC47" s="26">
        <f t="shared" si="1"/>
        <v>0.9</v>
      </c>
      <c r="AD47" s="26">
        <f t="shared" si="2"/>
        <v>1</v>
      </c>
      <c r="AE47" s="26">
        <f t="shared" si="3"/>
        <v>1</v>
      </c>
      <c r="AF47" s="26">
        <f t="shared" si="4"/>
        <v>1</v>
      </c>
      <c r="AG47" s="26">
        <f t="shared" si="5"/>
        <v>1</v>
      </c>
      <c r="AH47" s="26">
        <f t="shared" si="6"/>
        <v>1</v>
      </c>
    </row>
    <row r="48" spans="1:34" s="2" customFormat="1" ht="62.4" x14ac:dyDescent="0.3">
      <c r="A48" s="27">
        <v>43</v>
      </c>
      <c r="B48" s="3" t="s">
        <v>727</v>
      </c>
      <c r="C48" s="3" t="s">
        <v>728</v>
      </c>
      <c r="D48" s="3" t="s">
        <v>729</v>
      </c>
      <c r="E48" s="49">
        <v>141.21865</v>
      </c>
      <c r="F48" s="49">
        <v>35.076300000000003</v>
      </c>
      <c r="G48" s="49">
        <v>8.4236000000000004</v>
      </c>
      <c r="H48" s="49">
        <v>8.8957999999999995</v>
      </c>
      <c r="I48" s="49">
        <v>9.0207999999999995</v>
      </c>
      <c r="J48" s="49">
        <v>8.7361000000000004</v>
      </c>
      <c r="K48" s="49">
        <v>60.01735</v>
      </c>
      <c r="L48" s="49">
        <v>8.6423500000000004</v>
      </c>
      <c r="M48" s="49">
        <v>8.6736000000000004</v>
      </c>
      <c r="N48" s="49">
        <v>8.5763999999999996</v>
      </c>
      <c r="O48" s="49">
        <v>8.9097000000000008</v>
      </c>
      <c r="P48" s="49">
        <v>8.8056000000000001</v>
      </c>
      <c r="Q48" s="49">
        <v>8.6388999999999996</v>
      </c>
      <c r="R48" s="49">
        <v>7.7708000000000004</v>
      </c>
      <c r="S48" s="49">
        <v>18.6389</v>
      </c>
      <c r="T48" s="49">
        <v>9.3472000000000008</v>
      </c>
      <c r="U48" s="49">
        <v>9.2917000000000005</v>
      </c>
      <c r="V48" s="49">
        <v>27.4861</v>
      </c>
      <c r="W48" s="49">
        <v>8.8332999999999995</v>
      </c>
      <c r="X48" s="49">
        <v>9.2638999999999996</v>
      </c>
      <c r="Y48" s="49">
        <v>9.3888999999999996</v>
      </c>
      <c r="AB48" s="26">
        <f t="shared" si="0"/>
        <v>0.93194500000000002</v>
      </c>
      <c r="AC48" s="26">
        <f t="shared" si="1"/>
        <v>0.93472000000000011</v>
      </c>
      <c r="AD48" s="26">
        <f t="shared" si="2"/>
        <v>0.92917000000000005</v>
      </c>
      <c r="AE48" s="26">
        <f t="shared" si="3"/>
        <v>0.91620333333333337</v>
      </c>
      <c r="AF48" s="26">
        <f t="shared" si="4"/>
        <v>0.88332999999999995</v>
      </c>
      <c r="AG48" s="26">
        <f t="shared" si="5"/>
        <v>0.92638999999999994</v>
      </c>
      <c r="AH48" s="26">
        <f t="shared" si="6"/>
        <v>0.93889</v>
      </c>
    </row>
    <row r="49" spans="1:34" s="2" customFormat="1" ht="62.4" x14ac:dyDescent="0.3">
      <c r="A49" s="27">
        <v>44</v>
      </c>
      <c r="B49" s="3" t="s">
        <v>730</v>
      </c>
      <c r="C49" s="3" t="s">
        <v>731</v>
      </c>
      <c r="D49" s="3" t="s">
        <v>732</v>
      </c>
      <c r="E49" s="49">
        <v>154.75</v>
      </c>
      <c r="F49" s="49">
        <v>38.25</v>
      </c>
      <c r="G49" s="49">
        <v>9.75</v>
      </c>
      <c r="H49" s="49">
        <v>9.75</v>
      </c>
      <c r="I49" s="49">
        <v>9.25</v>
      </c>
      <c r="J49" s="49">
        <v>9.5</v>
      </c>
      <c r="K49" s="49">
        <v>67.25</v>
      </c>
      <c r="L49" s="49">
        <v>9.75</v>
      </c>
      <c r="M49" s="49">
        <v>10</v>
      </c>
      <c r="N49" s="49">
        <v>9.25</v>
      </c>
      <c r="O49" s="49">
        <v>9.5</v>
      </c>
      <c r="P49" s="49">
        <v>10</v>
      </c>
      <c r="Q49" s="49">
        <v>9.25</v>
      </c>
      <c r="R49" s="49">
        <v>9.5</v>
      </c>
      <c r="S49" s="49">
        <v>19.5</v>
      </c>
      <c r="T49" s="49">
        <v>9.75</v>
      </c>
      <c r="U49" s="49">
        <v>9.75</v>
      </c>
      <c r="V49" s="49">
        <v>29.75</v>
      </c>
      <c r="W49" s="49">
        <v>9.75</v>
      </c>
      <c r="X49" s="49">
        <v>10</v>
      </c>
      <c r="Y49" s="49">
        <v>10</v>
      </c>
      <c r="AB49" s="26">
        <f t="shared" si="0"/>
        <v>0.97499999999999998</v>
      </c>
      <c r="AC49" s="26">
        <f t="shared" si="1"/>
        <v>0.97499999999999998</v>
      </c>
      <c r="AD49" s="26">
        <f t="shared" si="2"/>
        <v>0.97499999999999998</v>
      </c>
      <c r="AE49" s="26">
        <f t="shared" si="3"/>
        <v>0.9916666666666667</v>
      </c>
      <c r="AF49" s="26">
        <f t="shared" si="4"/>
        <v>0.97499999999999998</v>
      </c>
      <c r="AG49" s="26">
        <f t="shared" si="5"/>
        <v>1</v>
      </c>
      <c r="AH49" s="26">
        <f t="shared" si="6"/>
        <v>1</v>
      </c>
    </row>
    <row r="50" spans="1:34" s="2" customFormat="1" ht="62.4" x14ac:dyDescent="0.3">
      <c r="A50" s="27">
        <v>45</v>
      </c>
      <c r="B50" s="3" t="s">
        <v>733</v>
      </c>
      <c r="C50" s="3" t="s">
        <v>734</v>
      </c>
      <c r="D50" s="3" t="s">
        <v>735</v>
      </c>
      <c r="E50" s="49">
        <v>147.89750000000001</v>
      </c>
      <c r="F50" s="49">
        <v>36.526800000000001</v>
      </c>
      <c r="G50" s="49">
        <v>9.0073000000000008</v>
      </c>
      <c r="H50" s="49">
        <v>9.1365999999999996</v>
      </c>
      <c r="I50" s="49">
        <v>9.2243999999999993</v>
      </c>
      <c r="J50" s="49">
        <v>9.1585000000000001</v>
      </c>
      <c r="K50" s="49">
        <v>64.385400000000004</v>
      </c>
      <c r="L50" s="49">
        <v>9.1755999999999993</v>
      </c>
      <c r="M50" s="49">
        <v>9.2487999999999992</v>
      </c>
      <c r="N50" s="49">
        <v>9.2537000000000003</v>
      </c>
      <c r="O50" s="49">
        <v>9.1951000000000001</v>
      </c>
      <c r="P50" s="49">
        <v>9.2487999999999992</v>
      </c>
      <c r="Q50" s="49">
        <v>9.1121999999999996</v>
      </c>
      <c r="R50" s="49">
        <v>9.1511999999999993</v>
      </c>
      <c r="S50" s="49">
        <v>18.763399999999997</v>
      </c>
      <c r="T50" s="49">
        <v>9.3584999999999994</v>
      </c>
      <c r="U50" s="49">
        <v>9.4048999999999996</v>
      </c>
      <c r="V50" s="49">
        <v>28.221899999999998</v>
      </c>
      <c r="W50" s="49">
        <v>9.2439</v>
      </c>
      <c r="X50" s="49">
        <v>9.4072999999999993</v>
      </c>
      <c r="Y50" s="49">
        <v>9.5707000000000004</v>
      </c>
      <c r="AB50" s="26">
        <f t="shared" si="0"/>
        <v>0.93816999999999995</v>
      </c>
      <c r="AC50" s="26">
        <f t="shared" si="1"/>
        <v>0.93584999999999996</v>
      </c>
      <c r="AD50" s="26">
        <f t="shared" si="2"/>
        <v>0.94048999999999994</v>
      </c>
      <c r="AE50" s="26">
        <f t="shared" si="3"/>
        <v>0.94072999999999996</v>
      </c>
      <c r="AF50" s="26">
        <f t="shared" si="4"/>
        <v>0.92439000000000004</v>
      </c>
      <c r="AG50" s="26">
        <f t="shared" si="5"/>
        <v>0.94072999999999996</v>
      </c>
      <c r="AH50" s="26">
        <f t="shared" si="6"/>
        <v>0.95707000000000009</v>
      </c>
    </row>
    <row r="51" spans="1:34" s="2" customFormat="1" ht="62.4" x14ac:dyDescent="0.3">
      <c r="A51" s="27">
        <v>46</v>
      </c>
      <c r="B51" s="3" t="s">
        <v>736</v>
      </c>
      <c r="C51" s="3" t="s">
        <v>737</v>
      </c>
      <c r="D51" s="3" t="s">
        <v>738</v>
      </c>
      <c r="E51" s="49">
        <v>156.67875000000001</v>
      </c>
      <c r="F51" s="49">
        <v>39.091799999999999</v>
      </c>
      <c r="G51" s="49">
        <v>9.7553000000000001</v>
      </c>
      <c r="H51" s="49">
        <v>9.7476000000000003</v>
      </c>
      <c r="I51" s="49">
        <v>9.8431999999999995</v>
      </c>
      <c r="J51" s="49">
        <v>9.7456999999999994</v>
      </c>
      <c r="K51" s="49">
        <v>68.286749999999998</v>
      </c>
      <c r="L51" s="49">
        <v>9.7418499999999995</v>
      </c>
      <c r="M51" s="49">
        <v>9.7744</v>
      </c>
      <c r="N51" s="49">
        <v>9.8451000000000004</v>
      </c>
      <c r="O51" s="49">
        <v>9.7763000000000009</v>
      </c>
      <c r="P51" s="49">
        <v>9.7972999999999999</v>
      </c>
      <c r="Q51" s="49">
        <v>9.8489000000000004</v>
      </c>
      <c r="R51" s="49">
        <v>9.5029000000000003</v>
      </c>
      <c r="S51" s="49">
        <v>19.753399999999999</v>
      </c>
      <c r="T51" s="49">
        <v>9.8853000000000009</v>
      </c>
      <c r="U51" s="49">
        <v>9.8681000000000001</v>
      </c>
      <c r="V51" s="49">
        <v>29.546799999999998</v>
      </c>
      <c r="W51" s="49">
        <v>9.7629000000000001</v>
      </c>
      <c r="X51" s="49">
        <v>9.8642000000000003</v>
      </c>
      <c r="Y51" s="49">
        <v>9.9197000000000006</v>
      </c>
      <c r="AB51" s="26">
        <f t="shared" si="0"/>
        <v>0.98767000000000005</v>
      </c>
      <c r="AC51" s="26">
        <f t="shared" si="1"/>
        <v>0.98853000000000013</v>
      </c>
      <c r="AD51" s="26">
        <f t="shared" si="2"/>
        <v>0.98680999999999996</v>
      </c>
      <c r="AE51" s="26">
        <f t="shared" si="3"/>
        <v>0.98489333333333329</v>
      </c>
      <c r="AF51" s="26">
        <f t="shared" si="4"/>
        <v>0.97628999999999999</v>
      </c>
      <c r="AG51" s="26">
        <f t="shared" si="5"/>
        <v>0.98642000000000007</v>
      </c>
      <c r="AH51" s="26">
        <f t="shared" si="6"/>
        <v>0.99197000000000002</v>
      </c>
    </row>
    <row r="52" spans="1:34" s="2" customFormat="1" ht="62.4" x14ac:dyDescent="0.3">
      <c r="A52" s="27">
        <v>47</v>
      </c>
      <c r="B52" s="3" t="s">
        <v>739</v>
      </c>
      <c r="C52" s="3" t="s">
        <v>740</v>
      </c>
      <c r="D52" s="3" t="s">
        <v>741</v>
      </c>
      <c r="E52" s="49">
        <v>121.45755</v>
      </c>
      <c r="F52" s="49">
        <v>30.491500000000002</v>
      </c>
      <c r="G52" s="49">
        <v>7.4915000000000003</v>
      </c>
      <c r="H52" s="49">
        <v>7.0339</v>
      </c>
      <c r="I52" s="49">
        <v>8.4746000000000006</v>
      </c>
      <c r="J52" s="49">
        <v>7.4915000000000003</v>
      </c>
      <c r="K52" s="49">
        <v>50.305050000000001</v>
      </c>
      <c r="L52" s="49">
        <v>7.61015</v>
      </c>
      <c r="M52" s="49">
        <v>7.4576000000000002</v>
      </c>
      <c r="N52" s="49">
        <v>6.9661</v>
      </c>
      <c r="O52" s="49">
        <v>8.0508000000000006</v>
      </c>
      <c r="P52" s="49">
        <v>7.0339</v>
      </c>
      <c r="Q52" s="49">
        <v>7.4067999999999996</v>
      </c>
      <c r="R52" s="49">
        <v>5.7797000000000001</v>
      </c>
      <c r="S52" s="49">
        <v>16.966099999999997</v>
      </c>
      <c r="T52" s="49">
        <v>8.5253999999999994</v>
      </c>
      <c r="U52" s="49">
        <v>8.4406999999999996</v>
      </c>
      <c r="V52" s="49">
        <v>23.694900000000001</v>
      </c>
      <c r="W52" s="49">
        <v>7.3728999999999996</v>
      </c>
      <c r="X52" s="49">
        <v>8.1186000000000007</v>
      </c>
      <c r="Y52" s="49">
        <v>8.2034000000000002</v>
      </c>
      <c r="AB52" s="26">
        <f t="shared" si="0"/>
        <v>0.84830499999999998</v>
      </c>
      <c r="AC52" s="26">
        <f t="shared" si="1"/>
        <v>0.85253999999999996</v>
      </c>
      <c r="AD52" s="26">
        <f t="shared" si="2"/>
        <v>0.84406999999999999</v>
      </c>
      <c r="AE52" s="26">
        <f t="shared" si="3"/>
        <v>0.78982999999999992</v>
      </c>
      <c r="AF52" s="26">
        <f t="shared" si="4"/>
        <v>0.73729</v>
      </c>
      <c r="AG52" s="26">
        <f t="shared" si="5"/>
        <v>0.81186000000000003</v>
      </c>
      <c r="AH52" s="26">
        <f t="shared" si="6"/>
        <v>0.82034000000000007</v>
      </c>
    </row>
    <row r="53" spans="1:34" s="15" customFormat="1" ht="78" x14ac:dyDescent="0.3">
      <c r="A53" s="27">
        <v>48</v>
      </c>
      <c r="B53" s="18" t="s">
        <v>742</v>
      </c>
      <c r="C53" s="18" t="s">
        <v>743</v>
      </c>
      <c r="D53" s="18" t="s">
        <v>744</v>
      </c>
      <c r="E53" s="50">
        <v>98.5</v>
      </c>
      <c r="F53" s="50">
        <v>25.5</v>
      </c>
      <c r="G53" s="50">
        <v>6.5</v>
      </c>
      <c r="H53" s="50">
        <v>6</v>
      </c>
      <c r="I53" s="50">
        <v>5.75</v>
      </c>
      <c r="J53" s="50">
        <v>7.25</v>
      </c>
      <c r="K53" s="50">
        <v>39</v>
      </c>
      <c r="L53" s="50">
        <v>5.75</v>
      </c>
      <c r="M53" s="50">
        <v>6.25</v>
      </c>
      <c r="N53" s="50">
        <v>5.75</v>
      </c>
      <c r="O53" s="50">
        <v>6</v>
      </c>
      <c r="P53" s="50">
        <v>7.25</v>
      </c>
      <c r="Q53" s="50">
        <v>5</v>
      </c>
      <c r="R53" s="50">
        <v>3</v>
      </c>
      <c r="S53" s="50">
        <v>14</v>
      </c>
      <c r="T53" s="50">
        <v>6.5</v>
      </c>
      <c r="U53" s="50">
        <v>7.5</v>
      </c>
      <c r="V53" s="50">
        <v>20</v>
      </c>
      <c r="W53" s="50">
        <v>6.5</v>
      </c>
      <c r="X53" s="50">
        <v>7.5</v>
      </c>
      <c r="Y53" s="50">
        <v>6</v>
      </c>
      <c r="AB53" s="26">
        <f t="shared" si="0"/>
        <v>0.7</v>
      </c>
      <c r="AC53" s="26">
        <f t="shared" si="1"/>
        <v>0.65</v>
      </c>
      <c r="AD53" s="26">
        <f t="shared" si="2"/>
        <v>0.75</v>
      </c>
      <c r="AE53" s="26">
        <f t="shared" si="3"/>
        <v>0.66666666666666663</v>
      </c>
      <c r="AF53" s="26">
        <f t="shared" si="4"/>
        <v>0.65</v>
      </c>
      <c r="AG53" s="26">
        <f t="shared" si="5"/>
        <v>0.75</v>
      </c>
      <c r="AH53" s="26">
        <f t="shared" si="6"/>
        <v>0.6</v>
      </c>
    </row>
    <row r="54" spans="1:34" s="2" customFormat="1" ht="62.4" x14ac:dyDescent="0.3">
      <c r="A54" s="27">
        <v>49</v>
      </c>
      <c r="B54" s="3" t="s">
        <v>745</v>
      </c>
      <c r="C54" s="3" t="s">
        <v>746</v>
      </c>
      <c r="D54" s="3" t="s">
        <v>747</v>
      </c>
      <c r="E54" s="49">
        <v>105</v>
      </c>
      <c r="F54" s="49">
        <v>30</v>
      </c>
      <c r="G54" s="49">
        <v>5</v>
      </c>
      <c r="H54" s="49">
        <v>5</v>
      </c>
      <c r="I54" s="49">
        <v>10</v>
      </c>
      <c r="J54" s="49">
        <v>10</v>
      </c>
      <c r="K54" s="49">
        <v>41</v>
      </c>
      <c r="L54" s="49">
        <v>8</v>
      </c>
      <c r="M54" s="49">
        <v>8</v>
      </c>
      <c r="N54" s="49">
        <v>8</v>
      </c>
      <c r="O54" s="49">
        <v>2</v>
      </c>
      <c r="P54" s="49">
        <v>6</v>
      </c>
      <c r="Q54" s="49">
        <v>6</v>
      </c>
      <c r="R54" s="49">
        <v>3</v>
      </c>
      <c r="S54" s="49">
        <v>11</v>
      </c>
      <c r="T54" s="49">
        <v>3</v>
      </c>
      <c r="U54" s="49">
        <v>8</v>
      </c>
      <c r="V54" s="49">
        <v>23</v>
      </c>
      <c r="W54" s="49">
        <v>9</v>
      </c>
      <c r="X54" s="49">
        <v>4</v>
      </c>
      <c r="Y54" s="49">
        <v>10</v>
      </c>
      <c r="AB54" s="26">
        <f t="shared" si="0"/>
        <v>0.55000000000000004</v>
      </c>
      <c r="AC54" s="26">
        <f t="shared" si="1"/>
        <v>0.3</v>
      </c>
      <c r="AD54" s="26">
        <f t="shared" si="2"/>
        <v>0.8</v>
      </c>
      <c r="AE54" s="26">
        <f t="shared" si="3"/>
        <v>0.76666666666666661</v>
      </c>
      <c r="AF54" s="26">
        <f t="shared" si="4"/>
        <v>0.9</v>
      </c>
      <c r="AG54" s="26">
        <f t="shared" si="5"/>
        <v>0.4</v>
      </c>
      <c r="AH54" s="26">
        <f t="shared" si="6"/>
        <v>1</v>
      </c>
    </row>
    <row r="55" spans="1:34" s="2" customFormat="1" ht="62.4" x14ac:dyDescent="0.3">
      <c r="A55" s="27">
        <v>50</v>
      </c>
      <c r="B55" s="3" t="s">
        <v>748</v>
      </c>
      <c r="C55" s="3" t="s">
        <v>749</v>
      </c>
      <c r="D55" s="3" t="s">
        <v>750</v>
      </c>
      <c r="E55" s="49">
        <v>146.38395</v>
      </c>
      <c r="F55" s="49">
        <v>37.009900000000002</v>
      </c>
      <c r="G55" s="49">
        <v>9.5030000000000001</v>
      </c>
      <c r="H55" s="49">
        <v>9.2286000000000001</v>
      </c>
      <c r="I55" s="49">
        <v>9.0993999999999993</v>
      </c>
      <c r="J55" s="49">
        <v>9.1789000000000005</v>
      </c>
      <c r="K55" s="49">
        <v>63.449449999999999</v>
      </c>
      <c r="L55" s="49">
        <v>8.8767499999999995</v>
      </c>
      <c r="M55" s="49">
        <v>9.2723999999999993</v>
      </c>
      <c r="N55" s="49">
        <v>9.0676000000000005</v>
      </c>
      <c r="O55" s="49">
        <v>9.0397999999999996</v>
      </c>
      <c r="P55" s="49">
        <v>9.3041999999999998</v>
      </c>
      <c r="Q55" s="49">
        <v>9.1332000000000004</v>
      </c>
      <c r="R55" s="49">
        <v>8.7554999999999996</v>
      </c>
      <c r="S55" s="49">
        <v>18.493099999999998</v>
      </c>
      <c r="T55" s="49">
        <v>9.3180999999999994</v>
      </c>
      <c r="U55" s="49">
        <v>9.1750000000000007</v>
      </c>
      <c r="V55" s="49">
        <v>27.4315</v>
      </c>
      <c r="W55" s="49">
        <v>8.7693999999999992</v>
      </c>
      <c r="X55" s="49">
        <v>9.2207000000000008</v>
      </c>
      <c r="Y55" s="49">
        <v>9.4413999999999998</v>
      </c>
      <c r="AB55" s="26">
        <f t="shared" si="0"/>
        <v>0.924655</v>
      </c>
      <c r="AC55" s="26">
        <f t="shared" si="1"/>
        <v>0.93180999999999992</v>
      </c>
      <c r="AD55" s="26">
        <f t="shared" si="2"/>
        <v>0.91750000000000009</v>
      </c>
      <c r="AE55" s="26">
        <f t="shared" si="3"/>
        <v>0.91438333333333333</v>
      </c>
      <c r="AF55" s="26">
        <f t="shared" si="4"/>
        <v>0.87693999999999994</v>
      </c>
      <c r="AG55" s="26">
        <f t="shared" si="5"/>
        <v>0.92207000000000006</v>
      </c>
      <c r="AH55" s="26">
        <f t="shared" si="6"/>
        <v>0.94413999999999998</v>
      </c>
    </row>
    <row r="56" spans="1:34" s="2" customFormat="1" ht="62.4" x14ac:dyDescent="0.3">
      <c r="A56" s="27">
        <v>51</v>
      </c>
      <c r="B56" s="3" t="s">
        <v>751</v>
      </c>
      <c r="C56" s="3" t="s">
        <v>752</v>
      </c>
      <c r="D56" s="3" t="s">
        <v>753</v>
      </c>
      <c r="E56" s="49">
        <v>138.5</v>
      </c>
      <c r="F56" s="49">
        <v>38</v>
      </c>
      <c r="G56" s="49">
        <v>9</v>
      </c>
      <c r="H56" s="49">
        <v>10</v>
      </c>
      <c r="I56" s="49">
        <v>10</v>
      </c>
      <c r="J56" s="49">
        <v>9</v>
      </c>
      <c r="K56" s="49">
        <v>60.5</v>
      </c>
      <c r="L56" s="49">
        <v>7.5</v>
      </c>
      <c r="M56" s="49">
        <v>8</v>
      </c>
      <c r="N56" s="49">
        <v>9</v>
      </c>
      <c r="O56" s="49">
        <v>9</v>
      </c>
      <c r="P56" s="49">
        <v>9</v>
      </c>
      <c r="Q56" s="49">
        <v>9</v>
      </c>
      <c r="R56" s="49">
        <v>9</v>
      </c>
      <c r="S56" s="49">
        <v>16</v>
      </c>
      <c r="T56" s="49">
        <v>8</v>
      </c>
      <c r="U56" s="49">
        <v>8</v>
      </c>
      <c r="V56" s="49">
        <v>24</v>
      </c>
      <c r="W56" s="49">
        <v>7</v>
      </c>
      <c r="X56" s="49">
        <v>9</v>
      </c>
      <c r="Y56" s="49">
        <v>8</v>
      </c>
      <c r="AB56" s="26">
        <f t="shared" si="0"/>
        <v>0.8</v>
      </c>
      <c r="AC56" s="26">
        <f t="shared" si="1"/>
        <v>0.8</v>
      </c>
      <c r="AD56" s="26">
        <f t="shared" si="2"/>
        <v>0.8</v>
      </c>
      <c r="AE56" s="26">
        <f t="shared" si="3"/>
        <v>0.80000000000000016</v>
      </c>
      <c r="AF56" s="26">
        <f t="shared" si="4"/>
        <v>0.7</v>
      </c>
      <c r="AG56" s="26">
        <f t="shared" si="5"/>
        <v>0.9</v>
      </c>
      <c r="AH56" s="26">
        <f t="shared" si="6"/>
        <v>0.8</v>
      </c>
    </row>
    <row r="57" spans="1:34" s="2" customFormat="1" ht="62.4" x14ac:dyDescent="0.3">
      <c r="A57" s="27">
        <v>52</v>
      </c>
      <c r="B57" s="3" t="s">
        <v>754</v>
      </c>
      <c r="C57" s="3" t="s">
        <v>755</v>
      </c>
      <c r="D57" s="3" t="s">
        <v>756</v>
      </c>
      <c r="E57" s="49">
        <v>124.38894999999999</v>
      </c>
      <c r="F57" s="49">
        <v>32.166699999999999</v>
      </c>
      <c r="G57" s="49">
        <v>8.2222000000000008</v>
      </c>
      <c r="H57" s="49">
        <v>8.1111000000000004</v>
      </c>
      <c r="I57" s="49">
        <v>8.0556000000000001</v>
      </c>
      <c r="J57" s="49">
        <v>7.7778</v>
      </c>
      <c r="K57" s="49">
        <v>50.16675</v>
      </c>
      <c r="L57" s="49">
        <v>6.9444499999999998</v>
      </c>
      <c r="M57" s="49">
        <v>7.7778</v>
      </c>
      <c r="N57" s="49">
        <v>8.7777999999999992</v>
      </c>
      <c r="O57" s="49">
        <v>3.6667000000000001</v>
      </c>
      <c r="P57" s="49">
        <v>7.2778</v>
      </c>
      <c r="Q57" s="49">
        <v>7</v>
      </c>
      <c r="R57" s="49">
        <v>8.7222000000000008</v>
      </c>
      <c r="S57" s="49">
        <v>18.666599999999999</v>
      </c>
      <c r="T57" s="49">
        <v>9.3332999999999995</v>
      </c>
      <c r="U57" s="49">
        <v>9.3332999999999995</v>
      </c>
      <c r="V57" s="49">
        <v>23.3889</v>
      </c>
      <c r="W57" s="49">
        <v>6.2222</v>
      </c>
      <c r="X57" s="49">
        <v>8.5</v>
      </c>
      <c r="Y57" s="49">
        <v>8.6667000000000005</v>
      </c>
      <c r="AB57" s="26">
        <f t="shared" si="0"/>
        <v>0.93332999999999999</v>
      </c>
      <c r="AC57" s="26">
        <f t="shared" si="1"/>
        <v>0.93332999999999999</v>
      </c>
      <c r="AD57" s="26">
        <f t="shared" si="2"/>
        <v>0.93332999999999999</v>
      </c>
      <c r="AE57" s="26">
        <f t="shared" si="3"/>
        <v>0.77963000000000005</v>
      </c>
      <c r="AF57" s="26">
        <f t="shared" si="4"/>
        <v>0.62222</v>
      </c>
      <c r="AG57" s="26">
        <f t="shared" si="5"/>
        <v>0.85</v>
      </c>
      <c r="AH57" s="26">
        <f t="shared" si="6"/>
        <v>0.86667000000000005</v>
      </c>
    </row>
    <row r="58" spans="1:34" s="2" customFormat="1" ht="62.4" x14ac:dyDescent="0.3">
      <c r="A58" s="27">
        <v>53</v>
      </c>
      <c r="B58" s="3" t="s">
        <v>757</v>
      </c>
      <c r="C58" s="3" t="s">
        <v>758</v>
      </c>
      <c r="D58" s="3" t="s">
        <v>759</v>
      </c>
      <c r="E58" s="49">
        <v>116.625</v>
      </c>
      <c r="F58" s="49">
        <v>30</v>
      </c>
      <c r="G58" s="49">
        <v>7.25</v>
      </c>
      <c r="H58" s="49">
        <v>7.125</v>
      </c>
      <c r="I58" s="49">
        <v>8</v>
      </c>
      <c r="J58" s="49">
        <v>7.625</v>
      </c>
      <c r="K58" s="49">
        <v>48.875</v>
      </c>
      <c r="L58" s="49">
        <v>7.125</v>
      </c>
      <c r="M58" s="49">
        <v>7.375</v>
      </c>
      <c r="N58" s="49">
        <v>6.75</v>
      </c>
      <c r="O58" s="49">
        <v>5.5</v>
      </c>
      <c r="P58" s="49">
        <v>7.625</v>
      </c>
      <c r="Q58" s="49">
        <v>7.375</v>
      </c>
      <c r="R58" s="49">
        <v>7.125</v>
      </c>
      <c r="S58" s="49">
        <v>15.875</v>
      </c>
      <c r="T58" s="49">
        <v>8.125</v>
      </c>
      <c r="U58" s="49">
        <v>7.75</v>
      </c>
      <c r="V58" s="49">
        <v>21.875</v>
      </c>
      <c r="W58" s="49">
        <v>6.375</v>
      </c>
      <c r="X58" s="49">
        <v>7.375</v>
      </c>
      <c r="Y58" s="49">
        <v>8.125</v>
      </c>
      <c r="AB58" s="26">
        <f t="shared" si="0"/>
        <v>0.79374999999999996</v>
      </c>
      <c r="AC58" s="26">
        <f t="shared" si="1"/>
        <v>0.8125</v>
      </c>
      <c r="AD58" s="26">
        <f t="shared" si="2"/>
        <v>0.77500000000000002</v>
      </c>
      <c r="AE58" s="26">
        <f t="shared" si="3"/>
        <v>0.72916666666666663</v>
      </c>
      <c r="AF58" s="26">
        <f t="shared" si="4"/>
        <v>0.63749999999999996</v>
      </c>
      <c r="AG58" s="26">
        <f t="shared" si="5"/>
        <v>0.73750000000000004</v>
      </c>
      <c r="AH58" s="26">
        <f t="shared" si="6"/>
        <v>0.8125</v>
      </c>
    </row>
    <row r="59" spans="1:34" s="2" customFormat="1" ht="62.4" x14ac:dyDescent="0.3">
      <c r="A59" s="27">
        <v>54</v>
      </c>
      <c r="B59" s="3" t="s">
        <v>760</v>
      </c>
      <c r="C59" s="3" t="s">
        <v>761</v>
      </c>
      <c r="D59" s="3" t="s">
        <v>762</v>
      </c>
      <c r="E59" s="49">
        <v>123.69390000000001</v>
      </c>
      <c r="F59" s="49">
        <v>30.347000000000001</v>
      </c>
      <c r="G59" s="49">
        <v>7.0815999999999999</v>
      </c>
      <c r="H59" s="49">
        <v>6.2244999999999999</v>
      </c>
      <c r="I59" s="49">
        <v>8.8775999999999993</v>
      </c>
      <c r="J59" s="49">
        <v>8.1632999999999996</v>
      </c>
      <c r="K59" s="49">
        <v>51.734700000000004</v>
      </c>
      <c r="L59" s="49">
        <v>7.2041000000000004</v>
      </c>
      <c r="M59" s="49">
        <v>8.0204000000000004</v>
      </c>
      <c r="N59" s="49">
        <v>6.8979999999999997</v>
      </c>
      <c r="O59" s="49">
        <v>8.1632999999999996</v>
      </c>
      <c r="P59" s="49">
        <v>8.5510000000000002</v>
      </c>
      <c r="Q59" s="49">
        <v>6.8571</v>
      </c>
      <c r="R59" s="49">
        <v>6.0407999999999999</v>
      </c>
      <c r="S59" s="49">
        <v>17.551000000000002</v>
      </c>
      <c r="T59" s="49">
        <v>9.0204000000000004</v>
      </c>
      <c r="U59" s="49">
        <v>8.5305999999999997</v>
      </c>
      <c r="V59" s="49">
        <v>24.061199999999999</v>
      </c>
      <c r="W59" s="49">
        <v>7.1020000000000003</v>
      </c>
      <c r="X59" s="49">
        <v>8.4489999999999998</v>
      </c>
      <c r="Y59" s="49">
        <v>8.5101999999999993</v>
      </c>
      <c r="AB59" s="26">
        <f t="shared" si="0"/>
        <v>0.87755000000000005</v>
      </c>
      <c r="AC59" s="26">
        <f t="shared" si="1"/>
        <v>0.90204000000000006</v>
      </c>
      <c r="AD59" s="26">
        <f t="shared" si="2"/>
        <v>0.85305999999999993</v>
      </c>
      <c r="AE59" s="26">
        <f t="shared" si="3"/>
        <v>0.80203999999999986</v>
      </c>
      <c r="AF59" s="26">
        <f t="shared" si="4"/>
        <v>0.71020000000000005</v>
      </c>
      <c r="AG59" s="26">
        <f t="shared" si="5"/>
        <v>0.84489999999999998</v>
      </c>
      <c r="AH59" s="26">
        <f t="shared" si="6"/>
        <v>0.85101999999999989</v>
      </c>
    </row>
    <row r="60" spans="1:34" s="2" customFormat="1" ht="62.4" x14ac:dyDescent="0.3">
      <c r="A60" s="27">
        <v>55</v>
      </c>
      <c r="B60" s="3" t="s">
        <v>763</v>
      </c>
      <c r="C60" s="3" t="s">
        <v>764</v>
      </c>
      <c r="D60" s="3" t="s">
        <v>765</v>
      </c>
      <c r="E60" s="49">
        <v>97.6</v>
      </c>
      <c r="F60" s="49">
        <v>26.86</v>
      </c>
      <c r="G60" s="49">
        <v>6.38</v>
      </c>
      <c r="H60" s="49">
        <v>5.92</v>
      </c>
      <c r="I60" s="49">
        <v>5.84</v>
      </c>
      <c r="J60" s="49">
        <v>8.7200000000000006</v>
      </c>
      <c r="K60" s="49">
        <v>36.839999999999996</v>
      </c>
      <c r="L60" s="49">
        <v>5.38</v>
      </c>
      <c r="M60" s="49">
        <v>5.76</v>
      </c>
      <c r="N60" s="49">
        <v>5.66</v>
      </c>
      <c r="O60" s="49">
        <v>5.28</v>
      </c>
      <c r="P60" s="49">
        <v>5.2</v>
      </c>
      <c r="Q60" s="49">
        <v>5.16</v>
      </c>
      <c r="R60" s="49">
        <v>4.4000000000000004</v>
      </c>
      <c r="S60" s="49">
        <v>15.66</v>
      </c>
      <c r="T60" s="49">
        <v>7.94</v>
      </c>
      <c r="U60" s="49">
        <v>7.72</v>
      </c>
      <c r="V60" s="49">
        <v>18.239999999999998</v>
      </c>
      <c r="W60" s="49">
        <v>7.64</v>
      </c>
      <c r="X60" s="49">
        <v>6.24</v>
      </c>
      <c r="Y60" s="49">
        <v>4.3600000000000003</v>
      </c>
      <c r="AB60" s="26">
        <f t="shared" si="0"/>
        <v>0.78300000000000003</v>
      </c>
      <c r="AC60" s="26">
        <f t="shared" si="1"/>
        <v>0.79400000000000004</v>
      </c>
      <c r="AD60" s="26">
        <f t="shared" si="2"/>
        <v>0.77200000000000002</v>
      </c>
      <c r="AE60" s="26">
        <f t="shared" si="3"/>
        <v>0.60799999999999998</v>
      </c>
      <c r="AF60" s="26">
        <f t="shared" si="4"/>
        <v>0.76400000000000001</v>
      </c>
      <c r="AG60" s="26">
        <f t="shared" si="5"/>
        <v>0.624</v>
      </c>
      <c r="AH60" s="26">
        <f t="shared" si="6"/>
        <v>0.43600000000000005</v>
      </c>
    </row>
    <row r="61" spans="1:34" s="2" customFormat="1" ht="62.4" x14ac:dyDescent="0.3">
      <c r="A61" s="27">
        <v>56</v>
      </c>
      <c r="B61" s="3" t="s">
        <v>766</v>
      </c>
      <c r="C61" s="3" t="s">
        <v>767</v>
      </c>
      <c r="D61" s="3" t="s">
        <v>768</v>
      </c>
      <c r="E61" s="49">
        <v>132.33325000000002</v>
      </c>
      <c r="F61" s="49">
        <v>33</v>
      </c>
      <c r="G61" s="49">
        <v>8.6667000000000005</v>
      </c>
      <c r="H61" s="49">
        <v>8.3332999999999995</v>
      </c>
      <c r="I61" s="49">
        <v>8.3332999999999995</v>
      </c>
      <c r="J61" s="49">
        <v>7.6666999999999996</v>
      </c>
      <c r="K61" s="49">
        <v>55.499950000000005</v>
      </c>
      <c r="L61" s="49">
        <v>8.6666500000000006</v>
      </c>
      <c r="M61" s="49">
        <v>9</v>
      </c>
      <c r="N61" s="49">
        <v>8.1667000000000005</v>
      </c>
      <c r="O61" s="49">
        <v>6.8333000000000004</v>
      </c>
      <c r="P61" s="49">
        <v>8.6667000000000005</v>
      </c>
      <c r="Q61" s="49">
        <v>7.3333000000000004</v>
      </c>
      <c r="R61" s="49">
        <v>6.8333000000000004</v>
      </c>
      <c r="S61" s="49">
        <v>18.166699999999999</v>
      </c>
      <c r="T61" s="49">
        <v>9.5</v>
      </c>
      <c r="U61" s="49">
        <v>8.6667000000000005</v>
      </c>
      <c r="V61" s="49">
        <v>25.666600000000003</v>
      </c>
      <c r="W61" s="49">
        <v>8.3332999999999995</v>
      </c>
      <c r="X61" s="49">
        <v>8.5</v>
      </c>
      <c r="Y61" s="49">
        <v>8.8332999999999995</v>
      </c>
      <c r="AB61" s="26">
        <f t="shared" si="0"/>
        <v>0.908335</v>
      </c>
      <c r="AC61" s="26">
        <f t="shared" si="1"/>
        <v>0.95</v>
      </c>
      <c r="AD61" s="26">
        <f t="shared" si="2"/>
        <v>0.86667000000000005</v>
      </c>
      <c r="AE61" s="26">
        <f t="shared" si="3"/>
        <v>0.85555333333333328</v>
      </c>
      <c r="AF61" s="26">
        <f t="shared" si="4"/>
        <v>0.8333299999999999</v>
      </c>
      <c r="AG61" s="26">
        <f t="shared" si="5"/>
        <v>0.85</v>
      </c>
      <c r="AH61" s="26">
        <f t="shared" si="6"/>
        <v>0.88332999999999995</v>
      </c>
    </row>
    <row r="62" spans="1:34" s="2" customFormat="1" ht="62.4" x14ac:dyDescent="0.3">
      <c r="A62" s="27">
        <v>57</v>
      </c>
      <c r="B62" s="3" t="s">
        <v>769</v>
      </c>
      <c r="C62" s="3" t="s">
        <v>770</v>
      </c>
      <c r="D62" s="3" t="s">
        <v>771</v>
      </c>
      <c r="E62" s="49">
        <v>152.51575</v>
      </c>
      <c r="F62" s="49">
        <v>38.222700000000003</v>
      </c>
      <c r="G62" s="49">
        <v>9.8047000000000004</v>
      </c>
      <c r="H62" s="49">
        <v>9.4922000000000004</v>
      </c>
      <c r="I62" s="49">
        <v>9.4687999999999999</v>
      </c>
      <c r="J62" s="49">
        <v>9.4570000000000007</v>
      </c>
      <c r="K62" s="49">
        <v>66.089849999999998</v>
      </c>
      <c r="L62" s="49">
        <v>9.4218499999999992</v>
      </c>
      <c r="M62" s="49">
        <v>9.5038999999999998</v>
      </c>
      <c r="N62" s="49">
        <v>9.4765999999999995</v>
      </c>
      <c r="O62" s="49">
        <v>9.4765999999999995</v>
      </c>
      <c r="P62" s="49">
        <v>9.5195000000000007</v>
      </c>
      <c r="Q62" s="49">
        <v>9.4375</v>
      </c>
      <c r="R62" s="49">
        <v>9.2538999999999998</v>
      </c>
      <c r="S62" s="49">
        <v>19.320399999999999</v>
      </c>
      <c r="T62" s="49">
        <v>9.6562999999999999</v>
      </c>
      <c r="U62" s="49">
        <v>9.6640999999999995</v>
      </c>
      <c r="V62" s="49">
        <v>28.882800000000003</v>
      </c>
      <c r="W62" s="49">
        <v>9.4413999999999998</v>
      </c>
      <c r="X62" s="49">
        <v>9.6445000000000007</v>
      </c>
      <c r="Y62" s="49">
        <v>9.7969000000000008</v>
      </c>
      <c r="AB62" s="26">
        <f t="shared" si="0"/>
        <v>0.96601999999999999</v>
      </c>
      <c r="AC62" s="26">
        <f t="shared" si="1"/>
        <v>0.96562999999999999</v>
      </c>
      <c r="AD62" s="26">
        <f t="shared" si="2"/>
        <v>0.96640999999999999</v>
      </c>
      <c r="AE62" s="26">
        <f t="shared" si="3"/>
        <v>0.96275999999999995</v>
      </c>
      <c r="AF62" s="26">
        <f t="shared" si="4"/>
        <v>0.94413999999999998</v>
      </c>
      <c r="AG62" s="26">
        <f t="shared" si="5"/>
        <v>0.96445000000000003</v>
      </c>
      <c r="AH62" s="26">
        <f t="shared" si="6"/>
        <v>0.97969000000000006</v>
      </c>
    </row>
    <row r="63" spans="1:34" s="2" customFormat="1" ht="62.4" x14ac:dyDescent="0.3">
      <c r="A63" s="27">
        <v>58</v>
      </c>
      <c r="B63" s="3" t="s">
        <v>772</v>
      </c>
      <c r="C63" s="3" t="s">
        <v>773</v>
      </c>
      <c r="D63" s="3" t="s">
        <v>774</v>
      </c>
      <c r="E63" s="49">
        <v>145.98734999999999</v>
      </c>
      <c r="F63" s="49">
        <v>36.517800000000001</v>
      </c>
      <c r="G63" s="49">
        <v>9.0914000000000001</v>
      </c>
      <c r="H63" s="49">
        <v>9.1268999999999991</v>
      </c>
      <c r="I63" s="49">
        <v>9.1523000000000003</v>
      </c>
      <c r="J63" s="49">
        <v>9.1471999999999998</v>
      </c>
      <c r="K63" s="49">
        <v>63.261449999999996</v>
      </c>
      <c r="L63" s="49">
        <v>9.1015499999999996</v>
      </c>
      <c r="M63" s="49">
        <v>9.1319999999999997</v>
      </c>
      <c r="N63" s="49">
        <v>8.9390999999999998</v>
      </c>
      <c r="O63" s="49">
        <v>9.0481999999999996</v>
      </c>
      <c r="P63" s="49">
        <v>9.1675000000000004</v>
      </c>
      <c r="Q63" s="49">
        <v>9.0634999999999994</v>
      </c>
      <c r="R63" s="49">
        <v>8.8095999999999997</v>
      </c>
      <c r="S63" s="49">
        <v>18.466999999999999</v>
      </c>
      <c r="T63" s="49">
        <v>9.2309999999999999</v>
      </c>
      <c r="U63" s="49">
        <v>9.2360000000000007</v>
      </c>
      <c r="V63" s="49">
        <v>27.741100000000003</v>
      </c>
      <c r="W63" s="49">
        <v>9.0862999999999996</v>
      </c>
      <c r="X63" s="49">
        <v>9.2284000000000006</v>
      </c>
      <c r="Y63" s="49">
        <v>9.4263999999999992</v>
      </c>
      <c r="AB63" s="26">
        <f t="shared" si="0"/>
        <v>0.92335000000000012</v>
      </c>
      <c r="AC63" s="26">
        <f t="shared" si="1"/>
        <v>0.92310000000000003</v>
      </c>
      <c r="AD63" s="26">
        <f t="shared" si="2"/>
        <v>0.92360000000000009</v>
      </c>
      <c r="AE63" s="26">
        <f t="shared" si="3"/>
        <v>0.92470333333333332</v>
      </c>
      <c r="AF63" s="26">
        <f t="shared" si="4"/>
        <v>0.90862999999999994</v>
      </c>
      <c r="AG63" s="26">
        <f t="shared" si="5"/>
        <v>0.9228400000000001</v>
      </c>
      <c r="AH63" s="26">
        <f t="shared" si="6"/>
        <v>0.94263999999999992</v>
      </c>
    </row>
    <row r="64" spans="1:34" s="2" customFormat="1" ht="62.4" x14ac:dyDescent="0.3">
      <c r="A64" s="27">
        <v>59</v>
      </c>
      <c r="B64" s="3" t="s">
        <v>775</v>
      </c>
      <c r="C64" s="3" t="s">
        <v>776</v>
      </c>
      <c r="D64" s="3" t="s">
        <v>777</v>
      </c>
      <c r="E64" s="49">
        <v>129</v>
      </c>
      <c r="F64" s="49">
        <v>37</v>
      </c>
      <c r="G64" s="49">
        <v>8</v>
      </c>
      <c r="H64" s="49">
        <v>9</v>
      </c>
      <c r="I64" s="49">
        <v>10</v>
      </c>
      <c r="J64" s="49">
        <v>10</v>
      </c>
      <c r="K64" s="49">
        <v>48</v>
      </c>
      <c r="L64" s="49">
        <v>4</v>
      </c>
      <c r="M64" s="49">
        <v>7</v>
      </c>
      <c r="N64" s="49">
        <v>9</v>
      </c>
      <c r="O64" s="49">
        <v>3</v>
      </c>
      <c r="P64" s="49">
        <v>10</v>
      </c>
      <c r="Q64" s="49">
        <v>10</v>
      </c>
      <c r="R64" s="49">
        <v>5</v>
      </c>
      <c r="S64" s="49">
        <v>20</v>
      </c>
      <c r="T64" s="49">
        <v>10</v>
      </c>
      <c r="U64" s="49">
        <v>10</v>
      </c>
      <c r="V64" s="49">
        <v>24</v>
      </c>
      <c r="W64" s="49">
        <v>5</v>
      </c>
      <c r="X64" s="49">
        <v>10</v>
      </c>
      <c r="Y64" s="49">
        <v>9</v>
      </c>
      <c r="AB64" s="26">
        <f t="shared" si="0"/>
        <v>1</v>
      </c>
      <c r="AC64" s="26">
        <f t="shared" si="1"/>
        <v>1</v>
      </c>
      <c r="AD64" s="26">
        <f t="shared" si="2"/>
        <v>1</v>
      </c>
      <c r="AE64" s="26">
        <f t="shared" si="3"/>
        <v>0.79999999999999993</v>
      </c>
      <c r="AF64" s="26">
        <f t="shared" si="4"/>
        <v>0.5</v>
      </c>
      <c r="AG64" s="26">
        <f t="shared" si="5"/>
        <v>1</v>
      </c>
      <c r="AH64" s="26">
        <f t="shared" si="6"/>
        <v>0.9</v>
      </c>
    </row>
    <row r="65" spans="1:34" s="2" customFormat="1" ht="62.4" x14ac:dyDescent="0.3">
      <c r="A65" s="27">
        <v>60</v>
      </c>
      <c r="B65" s="3" t="s">
        <v>778</v>
      </c>
      <c r="C65" s="3" t="s">
        <v>779</v>
      </c>
      <c r="D65" s="3" t="s">
        <v>780</v>
      </c>
      <c r="E65" s="49">
        <v>143.88442500000002</v>
      </c>
      <c r="F65" s="49">
        <v>37.4482</v>
      </c>
      <c r="G65" s="49">
        <v>8.9090999999999987</v>
      </c>
      <c r="H65" s="49">
        <v>9.452</v>
      </c>
      <c r="I65" s="49">
        <v>9.577</v>
      </c>
      <c r="J65" s="49">
        <v>9.5100999999999996</v>
      </c>
      <c r="K65" s="49">
        <v>61.812425000000005</v>
      </c>
      <c r="L65" s="49">
        <v>8.8756249999999994</v>
      </c>
      <c r="M65" s="49">
        <v>8.6944499999999998</v>
      </c>
      <c r="N65" s="49">
        <v>8.6666500000000006</v>
      </c>
      <c r="O65" s="49">
        <v>8.9558</v>
      </c>
      <c r="P65" s="49">
        <v>8.6262499999999989</v>
      </c>
      <c r="Q65" s="49">
        <v>9.077</v>
      </c>
      <c r="R65" s="49">
        <v>8.9166500000000006</v>
      </c>
      <c r="S65" s="49">
        <v>17.960900000000002</v>
      </c>
      <c r="T65" s="49">
        <v>8.8182000000000009</v>
      </c>
      <c r="U65" s="49">
        <v>9.1426999999999996</v>
      </c>
      <c r="V65" s="49">
        <v>26.6629</v>
      </c>
      <c r="W65" s="49">
        <v>8.9393999999999991</v>
      </c>
      <c r="X65" s="49">
        <v>9.1679500000000012</v>
      </c>
      <c r="Y65" s="49">
        <v>8.5555500000000002</v>
      </c>
      <c r="AB65" s="26">
        <f t="shared" si="0"/>
        <v>0.89804499999999998</v>
      </c>
      <c r="AC65" s="26">
        <f t="shared" si="1"/>
        <v>0.88182000000000005</v>
      </c>
      <c r="AD65" s="26">
        <f t="shared" si="2"/>
        <v>0.91426999999999992</v>
      </c>
      <c r="AE65" s="26">
        <f t="shared" si="3"/>
        <v>0.88876333333333335</v>
      </c>
      <c r="AF65" s="26">
        <f t="shared" si="4"/>
        <v>0.89393999999999996</v>
      </c>
      <c r="AG65" s="26">
        <f t="shared" si="5"/>
        <v>0.91679500000000014</v>
      </c>
      <c r="AH65" s="26">
        <f t="shared" si="6"/>
        <v>0.85555500000000007</v>
      </c>
    </row>
    <row r="66" spans="1:34" s="2" customFormat="1" ht="62.4" x14ac:dyDescent="0.3">
      <c r="A66" s="27">
        <v>61</v>
      </c>
      <c r="B66" s="3" t="s">
        <v>781</v>
      </c>
      <c r="C66" s="3" t="s">
        <v>782</v>
      </c>
      <c r="D66" s="3" t="s">
        <v>783</v>
      </c>
      <c r="E66" s="49">
        <v>150.2362</v>
      </c>
      <c r="F66" s="49">
        <v>39.5824</v>
      </c>
      <c r="G66" s="49">
        <v>9.8571000000000009</v>
      </c>
      <c r="H66" s="49">
        <v>9.8790999999999993</v>
      </c>
      <c r="I66" s="49">
        <v>9.9341000000000008</v>
      </c>
      <c r="J66" s="49">
        <v>9.9121000000000006</v>
      </c>
      <c r="K66" s="49">
        <v>63.994499999999995</v>
      </c>
      <c r="L66" s="49">
        <v>7.9285999999999994</v>
      </c>
      <c r="M66" s="49">
        <v>9.9341000000000008</v>
      </c>
      <c r="N66" s="49">
        <v>9.8790999999999993</v>
      </c>
      <c r="O66" s="49">
        <v>6.6374000000000004</v>
      </c>
      <c r="P66" s="49">
        <v>9.8790999999999993</v>
      </c>
      <c r="Q66" s="49">
        <v>9.9559999999999995</v>
      </c>
      <c r="R66" s="49">
        <v>9.7802000000000007</v>
      </c>
      <c r="S66" s="49">
        <v>19.989000000000001</v>
      </c>
      <c r="T66" s="49">
        <v>9.9890000000000008</v>
      </c>
      <c r="U66" s="49">
        <v>10</v>
      </c>
      <c r="V66" s="49">
        <v>26.670299999999997</v>
      </c>
      <c r="W66" s="49">
        <v>6.7142999999999997</v>
      </c>
      <c r="X66" s="49">
        <v>9.9890000000000008</v>
      </c>
      <c r="Y66" s="49">
        <v>9.9670000000000005</v>
      </c>
      <c r="AB66" s="26">
        <f t="shared" si="0"/>
        <v>0.99945000000000006</v>
      </c>
      <c r="AC66" s="26">
        <f t="shared" si="1"/>
        <v>0.99890000000000012</v>
      </c>
      <c r="AD66" s="26">
        <f t="shared" si="2"/>
        <v>1</v>
      </c>
      <c r="AE66" s="26">
        <f t="shared" si="3"/>
        <v>0.88900999999999997</v>
      </c>
      <c r="AF66" s="26">
        <f t="shared" si="4"/>
        <v>0.67142999999999997</v>
      </c>
      <c r="AG66" s="26">
        <f t="shared" si="5"/>
        <v>0.99890000000000012</v>
      </c>
      <c r="AH66" s="26">
        <f t="shared" si="6"/>
        <v>0.99670000000000003</v>
      </c>
    </row>
    <row r="67" spans="1:34" s="2" customFormat="1" ht="62.4" x14ac:dyDescent="0.3">
      <c r="A67" s="27">
        <v>62</v>
      </c>
      <c r="B67" s="3" t="s">
        <v>784</v>
      </c>
      <c r="C67" s="3" t="s">
        <v>785</v>
      </c>
      <c r="D67" s="3" t="s">
        <v>786</v>
      </c>
      <c r="E67" s="49">
        <v>149.4212</v>
      </c>
      <c r="F67" s="49">
        <v>37.252700000000004</v>
      </c>
      <c r="G67" s="49">
        <v>9.2631999999999994</v>
      </c>
      <c r="H67" s="49">
        <v>9.0946999999999996</v>
      </c>
      <c r="I67" s="49">
        <v>9.5894999999999992</v>
      </c>
      <c r="J67" s="49">
        <v>9.3053000000000008</v>
      </c>
      <c r="K67" s="49">
        <v>65.25269999999999</v>
      </c>
      <c r="L67" s="49">
        <v>9.3157999999999994</v>
      </c>
      <c r="M67" s="49">
        <v>9.3895</v>
      </c>
      <c r="N67" s="49">
        <v>9.2736999999999998</v>
      </c>
      <c r="O67" s="49">
        <v>9.2842000000000002</v>
      </c>
      <c r="P67" s="49">
        <v>9.4210999999999991</v>
      </c>
      <c r="Q67" s="49">
        <v>9.4736999999999991</v>
      </c>
      <c r="R67" s="49">
        <v>9.0946999999999996</v>
      </c>
      <c r="S67" s="49">
        <v>18.831600000000002</v>
      </c>
      <c r="T67" s="49">
        <v>9.3895</v>
      </c>
      <c r="U67" s="49">
        <v>9.4420999999999999</v>
      </c>
      <c r="V67" s="49">
        <v>28.084199999999999</v>
      </c>
      <c r="W67" s="49">
        <v>9.1052999999999997</v>
      </c>
      <c r="X67" s="49">
        <v>9.5263000000000009</v>
      </c>
      <c r="Y67" s="49">
        <v>9.4526000000000003</v>
      </c>
      <c r="AB67" s="26">
        <f t="shared" si="0"/>
        <v>0.94157999999999997</v>
      </c>
      <c r="AC67" s="26">
        <f t="shared" si="1"/>
        <v>0.93894999999999995</v>
      </c>
      <c r="AD67" s="26">
        <f t="shared" si="2"/>
        <v>0.94420999999999999</v>
      </c>
      <c r="AE67" s="26">
        <f t="shared" si="3"/>
        <v>0.93613999999999997</v>
      </c>
      <c r="AF67" s="26">
        <f t="shared" si="4"/>
        <v>0.91052999999999995</v>
      </c>
      <c r="AG67" s="26">
        <f t="shared" si="5"/>
        <v>0.95263000000000009</v>
      </c>
      <c r="AH67" s="26">
        <f t="shared" si="6"/>
        <v>0.94525999999999999</v>
      </c>
    </row>
    <row r="68" spans="1:34" s="2" customFormat="1" ht="62.4" x14ac:dyDescent="0.3">
      <c r="A68" s="27">
        <v>63</v>
      </c>
      <c r="B68" s="3" t="s">
        <v>787</v>
      </c>
      <c r="C68" s="3" t="s">
        <v>788</v>
      </c>
      <c r="D68" s="3" t="s">
        <v>789</v>
      </c>
      <c r="E68" s="49">
        <v>142.56101666666666</v>
      </c>
      <c r="F68" s="49">
        <v>36.556677777777779</v>
      </c>
      <c r="G68" s="49">
        <v>9.1292888888888903</v>
      </c>
      <c r="H68" s="49">
        <v>9.2681777777777778</v>
      </c>
      <c r="I68" s="49">
        <v>9.0630111111111109</v>
      </c>
      <c r="J68" s="49">
        <v>9.0961999999999996</v>
      </c>
      <c r="K68" s="49">
        <v>61.072661111111117</v>
      </c>
      <c r="L68" s="49">
        <v>8.7393277777777776</v>
      </c>
      <c r="M68" s="49">
        <v>8.7307500000000005</v>
      </c>
      <c r="N68" s="49">
        <v>8.8418611111111112</v>
      </c>
      <c r="O68" s="49">
        <v>8.0619888888888891</v>
      </c>
      <c r="P68" s="49">
        <v>9.4369888888888891</v>
      </c>
      <c r="Q68" s="49">
        <v>8.8685666666666663</v>
      </c>
      <c r="R68" s="49">
        <v>8.3931777777777778</v>
      </c>
      <c r="S68" s="49">
        <v>18.010672222222219</v>
      </c>
      <c r="T68" s="49">
        <v>9.0726611111111097</v>
      </c>
      <c r="U68" s="49">
        <v>8.9380111111111109</v>
      </c>
      <c r="V68" s="49">
        <v>26.921005555555553</v>
      </c>
      <c r="W68" s="49">
        <v>8.2885000000000009</v>
      </c>
      <c r="X68" s="49">
        <v>8.9786555555555552</v>
      </c>
      <c r="Y68" s="49">
        <v>9.6538500000000003</v>
      </c>
      <c r="AB68" s="26">
        <f t="shared" si="0"/>
        <v>0.90053361111111108</v>
      </c>
      <c r="AC68" s="26">
        <f t="shared" si="1"/>
        <v>0.907266111111111</v>
      </c>
      <c r="AD68" s="26">
        <f t="shared" si="2"/>
        <v>0.89380111111111105</v>
      </c>
      <c r="AE68" s="26">
        <f t="shared" si="3"/>
        <v>0.89736685185185194</v>
      </c>
      <c r="AF68" s="26">
        <f t="shared" si="4"/>
        <v>0.82885000000000009</v>
      </c>
      <c r="AG68" s="26">
        <f t="shared" si="5"/>
        <v>0.89786555555555547</v>
      </c>
      <c r="AH68" s="26">
        <f t="shared" si="6"/>
        <v>0.96538500000000005</v>
      </c>
    </row>
    <row r="69" spans="1:34" s="2" customFormat="1" ht="62.4" x14ac:dyDescent="0.3">
      <c r="A69" s="27">
        <v>64</v>
      </c>
      <c r="B69" s="3" t="s">
        <v>790</v>
      </c>
      <c r="C69" s="3" t="s">
        <v>791</v>
      </c>
      <c r="D69" s="3" t="s">
        <v>792</v>
      </c>
      <c r="E69" s="49">
        <v>144.87639999999999</v>
      </c>
      <c r="F69" s="49">
        <v>36.512950000000004</v>
      </c>
      <c r="G69" s="49">
        <v>9.3315999999999999</v>
      </c>
      <c r="H69" s="49">
        <v>9.3484499999999997</v>
      </c>
      <c r="I69" s="49">
        <v>9.2811000000000003</v>
      </c>
      <c r="J69" s="49">
        <v>8.5518000000000001</v>
      </c>
      <c r="K69" s="49">
        <v>62.514950000000006</v>
      </c>
      <c r="L69" s="49">
        <v>9.0019500000000008</v>
      </c>
      <c r="M69" s="49">
        <v>9.2797999999999998</v>
      </c>
      <c r="N69" s="49">
        <v>9.1140000000000008</v>
      </c>
      <c r="O69" s="49">
        <v>7.8342000000000001</v>
      </c>
      <c r="P69" s="49">
        <v>9.35365</v>
      </c>
      <c r="Q69" s="49">
        <v>9.3484499999999997</v>
      </c>
      <c r="R69" s="49">
        <v>8.5829000000000004</v>
      </c>
      <c r="S69" s="49">
        <v>18.838100000000001</v>
      </c>
      <c r="T69" s="49">
        <v>9.4365500000000004</v>
      </c>
      <c r="U69" s="49">
        <v>9.4015500000000003</v>
      </c>
      <c r="V69" s="49">
        <v>27.010400000000001</v>
      </c>
      <c r="W69" s="49">
        <v>8.0052000000000003</v>
      </c>
      <c r="X69" s="49">
        <v>9.3912000000000013</v>
      </c>
      <c r="Y69" s="49">
        <v>9.6140000000000008</v>
      </c>
      <c r="AB69" s="26">
        <f t="shared" si="0"/>
        <v>0.94190499999999999</v>
      </c>
      <c r="AC69" s="26">
        <f t="shared" si="1"/>
        <v>0.94365500000000002</v>
      </c>
      <c r="AD69" s="26">
        <f t="shared" si="2"/>
        <v>0.94015500000000007</v>
      </c>
      <c r="AE69" s="26">
        <f t="shared" si="3"/>
        <v>0.90034666666666663</v>
      </c>
      <c r="AF69" s="26">
        <f t="shared" si="4"/>
        <v>0.80052000000000001</v>
      </c>
      <c r="AG69" s="26">
        <f t="shared" si="5"/>
        <v>0.93912000000000018</v>
      </c>
      <c r="AH69" s="26">
        <f t="shared" si="6"/>
        <v>0.96140000000000003</v>
      </c>
    </row>
    <row r="70" spans="1:34" s="2" customFormat="1" ht="62.4" x14ac:dyDescent="0.3">
      <c r="A70" s="27">
        <v>65</v>
      </c>
      <c r="B70" s="3" t="s">
        <v>793</v>
      </c>
      <c r="C70" s="3" t="s">
        <v>794</v>
      </c>
      <c r="D70" s="3" t="s">
        <v>795</v>
      </c>
      <c r="E70" s="49">
        <v>154.56472500000001</v>
      </c>
      <c r="F70" s="49">
        <v>38.342449999999999</v>
      </c>
      <c r="G70" s="49">
        <v>9.4754000000000005</v>
      </c>
      <c r="H70" s="49">
        <v>9.4736000000000011</v>
      </c>
      <c r="I70" s="49">
        <v>9.4790500000000009</v>
      </c>
      <c r="J70" s="49">
        <v>9.9144000000000005</v>
      </c>
      <c r="K70" s="49">
        <v>67.042874999999995</v>
      </c>
      <c r="L70" s="49">
        <v>9.640274999999999</v>
      </c>
      <c r="M70" s="49">
        <v>9.4599499999999992</v>
      </c>
      <c r="N70" s="49">
        <v>9.9726999999999997</v>
      </c>
      <c r="O70" s="49">
        <v>8.5528000000000013</v>
      </c>
      <c r="P70" s="49">
        <v>9.4754000000000005</v>
      </c>
      <c r="Q70" s="49">
        <v>9.9726999999999997</v>
      </c>
      <c r="R70" s="49">
        <v>9.9690499999999993</v>
      </c>
      <c r="S70" s="49">
        <v>19.439900000000002</v>
      </c>
      <c r="T70" s="49">
        <v>9.464500000000001</v>
      </c>
      <c r="U70" s="49">
        <v>9.9754000000000005</v>
      </c>
      <c r="V70" s="49">
        <v>29.7395</v>
      </c>
      <c r="W70" s="49">
        <v>9.7741000000000007</v>
      </c>
      <c r="X70" s="49">
        <v>9.974499999999999</v>
      </c>
      <c r="Y70" s="49">
        <v>9.9908999999999999</v>
      </c>
      <c r="AB70" s="26">
        <f t="shared" si="0"/>
        <v>0.97199500000000016</v>
      </c>
      <c r="AC70" s="26">
        <f t="shared" si="1"/>
        <v>0.94645000000000012</v>
      </c>
      <c r="AD70" s="26">
        <f t="shared" si="2"/>
        <v>0.99754000000000009</v>
      </c>
      <c r="AE70" s="26">
        <f t="shared" si="3"/>
        <v>0.99131666666666673</v>
      </c>
      <c r="AF70" s="26">
        <f t="shared" si="4"/>
        <v>0.97741000000000011</v>
      </c>
      <c r="AG70" s="26">
        <f t="shared" si="5"/>
        <v>0.99744999999999995</v>
      </c>
      <c r="AH70" s="26">
        <f t="shared" si="6"/>
        <v>0.99909000000000003</v>
      </c>
    </row>
    <row r="71" spans="1:34" s="2" customFormat="1" ht="62.4" x14ac:dyDescent="0.3">
      <c r="A71" s="27">
        <v>66</v>
      </c>
      <c r="B71" s="3" t="s">
        <v>796</v>
      </c>
      <c r="C71" s="3" t="s">
        <v>797</v>
      </c>
      <c r="D71" s="3" t="s">
        <v>798</v>
      </c>
      <c r="E71" s="49">
        <v>150.07390000000001</v>
      </c>
      <c r="F71" s="49">
        <v>36.114800000000002</v>
      </c>
      <c r="G71" s="49">
        <v>9</v>
      </c>
      <c r="H71" s="49">
        <v>9</v>
      </c>
      <c r="I71" s="49">
        <v>9.0164000000000009</v>
      </c>
      <c r="J71" s="49">
        <v>9.0983999999999998</v>
      </c>
      <c r="K71" s="49">
        <v>66.008200000000002</v>
      </c>
      <c r="L71" s="49">
        <v>9.1721000000000004</v>
      </c>
      <c r="M71" s="49">
        <v>9.4261999999999997</v>
      </c>
      <c r="N71" s="49">
        <v>9.5082000000000004</v>
      </c>
      <c r="O71" s="49">
        <v>9.2950999999999997</v>
      </c>
      <c r="P71" s="49">
        <v>9.5573999999999995</v>
      </c>
      <c r="Q71" s="49">
        <v>9.4754000000000005</v>
      </c>
      <c r="R71" s="49">
        <v>9.5738000000000003</v>
      </c>
      <c r="S71" s="49">
        <v>19.180399999999999</v>
      </c>
      <c r="T71" s="49">
        <v>9.6229999999999993</v>
      </c>
      <c r="U71" s="49">
        <v>9.5573999999999995</v>
      </c>
      <c r="V71" s="49">
        <v>28.770499999999998</v>
      </c>
      <c r="W71" s="49">
        <v>9.1638999999999999</v>
      </c>
      <c r="X71" s="49">
        <v>9.7540999999999993</v>
      </c>
      <c r="Y71" s="49">
        <v>9.8524999999999991</v>
      </c>
      <c r="AB71" s="26">
        <f t="shared" ref="AB71:AB134" si="7">AVERAGE(AC71:AD71)</f>
        <v>0.95901999999999998</v>
      </c>
      <c r="AC71" s="26">
        <f t="shared" ref="AC71:AC134" si="8">ABS(T71/10)</f>
        <v>0.96229999999999993</v>
      </c>
      <c r="AD71" s="26">
        <f t="shared" ref="AD71:AD134" si="9">ABS(U71/10)</f>
        <v>0.95573999999999992</v>
      </c>
      <c r="AE71" s="26">
        <f t="shared" ref="AE71:AE134" si="10">AVERAGE(AF71:AH71)</f>
        <v>0.95901666666666652</v>
      </c>
      <c r="AF71" s="26">
        <f t="shared" ref="AF71:AF134" si="11">ABS(W71/10)</f>
        <v>0.91639000000000004</v>
      </c>
      <c r="AG71" s="26">
        <f t="shared" ref="AG71:AG134" si="12">ABS(X71/10)</f>
        <v>0.97540999999999989</v>
      </c>
      <c r="AH71" s="26">
        <f t="shared" ref="AH71:AH134" si="13">ABS(Y71/10)</f>
        <v>0.98524999999999996</v>
      </c>
    </row>
    <row r="72" spans="1:34" s="2" customFormat="1" ht="62.4" x14ac:dyDescent="0.3">
      <c r="A72" s="27">
        <v>67</v>
      </c>
      <c r="B72" s="3" t="s">
        <v>799</v>
      </c>
      <c r="C72" s="3" t="s">
        <v>800</v>
      </c>
      <c r="D72" s="3" t="s">
        <v>801</v>
      </c>
      <c r="E72" s="49">
        <v>150.1875</v>
      </c>
      <c r="F72" s="49">
        <v>38.25</v>
      </c>
      <c r="G72" s="49">
        <v>9.625</v>
      </c>
      <c r="H72" s="49">
        <v>9.25</v>
      </c>
      <c r="I72" s="49">
        <v>9.625</v>
      </c>
      <c r="J72" s="49">
        <v>9.75</v>
      </c>
      <c r="K72" s="49">
        <v>63.1875</v>
      </c>
      <c r="L72" s="49">
        <v>9.4375</v>
      </c>
      <c r="M72" s="49">
        <v>9.375</v>
      </c>
      <c r="N72" s="49">
        <v>9.5</v>
      </c>
      <c r="O72" s="49">
        <v>7.625</v>
      </c>
      <c r="P72" s="49">
        <v>9</v>
      </c>
      <c r="Q72" s="49">
        <v>9.5</v>
      </c>
      <c r="R72" s="49">
        <v>8.75</v>
      </c>
      <c r="S72" s="49">
        <v>19.5</v>
      </c>
      <c r="T72" s="49">
        <v>9.875</v>
      </c>
      <c r="U72" s="49">
        <v>9.625</v>
      </c>
      <c r="V72" s="49">
        <v>29.25</v>
      </c>
      <c r="W72" s="49">
        <v>9.375</v>
      </c>
      <c r="X72" s="49">
        <v>9.875</v>
      </c>
      <c r="Y72" s="49">
        <v>10</v>
      </c>
      <c r="AB72" s="26">
        <f t="shared" si="7"/>
        <v>0.97500000000000009</v>
      </c>
      <c r="AC72" s="26">
        <f t="shared" si="8"/>
        <v>0.98750000000000004</v>
      </c>
      <c r="AD72" s="26">
        <f t="shared" si="9"/>
        <v>0.96250000000000002</v>
      </c>
      <c r="AE72" s="26">
        <f t="shared" si="10"/>
        <v>0.97499999999999998</v>
      </c>
      <c r="AF72" s="26">
        <f t="shared" si="11"/>
        <v>0.9375</v>
      </c>
      <c r="AG72" s="26">
        <f t="shared" si="12"/>
        <v>0.98750000000000004</v>
      </c>
      <c r="AH72" s="26">
        <f t="shared" si="13"/>
        <v>1</v>
      </c>
    </row>
    <row r="73" spans="1:34" s="2" customFormat="1" ht="62.4" x14ac:dyDescent="0.3">
      <c r="A73" s="27">
        <v>68</v>
      </c>
      <c r="B73" s="3" t="s">
        <v>802</v>
      </c>
      <c r="C73" s="3" t="s">
        <v>803</v>
      </c>
      <c r="D73" s="3" t="s">
        <v>804</v>
      </c>
      <c r="E73" s="49">
        <v>137.68369999999999</v>
      </c>
      <c r="F73" s="49">
        <v>35.3292</v>
      </c>
      <c r="G73" s="49">
        <v>8.5190000000000001</v>
      </c>
      <c r="H73" s="49">
        <v>8.8607999999999993</v>
      </c>
      <c r="I73" s="49">
        <v>8.9367000000000001</v>
      </c>
      <c r="J73" s="49">
        <v>9.0127000000000006</v>
      </c>
      <c r="K73" s="49">
        <v>56.139400000000002</v>
      </c>
      <c r="L73" s="49">
        <v>8.6708999999999996</v>
      </c>
      <c r="M73" s="49">
        <v>8.6708999999999996</v>
      </c>
      <c r="N73" s="49">
        <v>9.0885999999999996</v>
      </c>
      <c r="O73" s="49">
        <v>5.6456</v>
      </c>
      <c r="P73" s="49">
        <v>9.1265999999999998</v>
      </c>
      <c r="Q73" s="49">
        <v>8.6203000000000003</v>
      </c>
      <c r="R73" s="49">
        <v>6.3164999999999996</v>
      </c>
      <c r="S73" s="49">
        <v>18.354399999999998</v>
      </c>
      <c r="T73" s="49">
        <v>9.2151999999999994</v>
      </c>
      <c r="U73" s="49">
        <v>9.1392000000000007</v>
      </c>
      <c r="V73" s="49">
        <v>27.860700000000001</v>
      </c>
      <c r="W73" s="49">
        <v>8.8861000000000008</v>
      </c>
      <c r="X73" s="49">
        <v>9.3796999999999997</v>
      </c>
      <c r="Y73" s="49">
        <v>9.5949000000000009</v>
      </c>
      <c r="AB73" s="26">
        <f t="shared" si="7"/>
        <v>0.91771999999999998</v>
      </c>
      <c r="AC73" s="26">
        <f t="shared" si="8"/>
        <v>0.92151999999999989</v>
      </c>
      <c r="AD73" s="26">
        <f t="shared" si="9"/>
        <v>0.91392000000000007</v>
      </c>
      <c r="AE73" s="26">
        <f t="shared" si="10"/>
        <v>0.92869000000000002</v>
      </c>
      <c r="AF73" s="26">
        <f t="shared" si="11"/>
        <v>0.88861000000000012</v>
      </c>
      <c r="AG73" s="26">
        <f t="shared" si="12"/>
        <v>0.93796999999999997</v>
      </c>
      <c r="AH73" s="26">
        <f t="shared" si="13"/>
        <v>0.95949000000000007</v>
      </c>
    </row>
    <row r="74" spans="1:34" s="2" customFormat="1" ht="62.4" x14ac:dyDescent="0.3">
      <c r="A74" s="27">
        <v>69</v>
      </c>
      <c r="B74" s="3" t="s">
        <v>805</v>
      </c>
      <c r="C74" s="3" t="s">
        <v>806</v>
      </c>
      <c r="D74" s="3" t="s">
        <v>807</v>
      </c>
      <c r="E74" s="49">
        <v>160</v>
      </c>
      <c r="F74" s="49">
        <v>40</v>
      </c>
      <c r="G74" s="49">
        <v>10</v>
      </c>
      <c r="H74" s="49">
        <v>10</v>
      </c>
      <c r="I74" s="49">
        <v>10</v>
      </c>
      <c r="J74" s="49">
        <v>10</v>
      </c>
      <c r="K74" s="49">
        <v>70</v>
      </c>
      <c r="L74" s="49">
        <v>10</v>
      </c>
      <c r="M74" s="49">
        <v>10</v>
      </c>
      <c r="N74" s="49">
        <v>10</v>
      </c>
      <c r="O74" s="49">
        <v>10</v>
      </c>
      <c r="P74" s="49">
        <v>10</v>
      </c>
      <c r="Q74" s="49">
        <v>10</v>
      </c>
      <c r="R74" s="49">
        <v>10</v>
      </c>
      <c r="S74" s="49">
        <v>20</v>
      </c>
      <c r="T74" s="49">
        <v>10</v>
      </c>
      <c r="U74" s="49">
        <v>10</v>
      </c>
      <c r="V74" s="49">
        <v>30</v>
      </c>
      <c r="W74" s="49">
        <v>10</v>
      </c>
      <c r="X74" s="49">
        <v>10</v>
      </c>
      <c r="Y74" s="49">
        <v>10</v>
      </c>
      <c r="AB74" s="26">
        <f t="shared" si="7"/>
        <v>1</v>
      </c>
      <c r="AC74" s="26">
        <f t="shared" si="8"/>
        <v>1</v>
      </c>
      <c r="AD74" s="26">
        <f t="shared" si="9"/>
        <v>1</v>
      </c>
      <c r="AE74" s="26">
        <f t="shared" si="10"/>
        <v>1</v>
      </c>
      <c r="AF74" s="26">
        <f t="shared" si="11"/>
        <v>1</v>
      </c>
      <c r="AG74" s="26">
        <f t="shared" si="12"/>
        <v>1</v>
      </c>
      <c r="AH74" s="26">
        <f t="shared" si="13"/>
        <v>1</v>
      </c>
    </row>
    <row r="75" spans="1:34" s="2" customFormat="1" ht="62.4" x14ac:dyDescent="0.3">
      <c r="A75" s="27">
        <v>70</v>
      </c>
      <c r="B75" s="3" t="s">
        <v>808</v>
      </c>
      <c r="C75" s="3" t="s">
        <v>809</v>
      </c>
      <c r="D75" s="3" t="s">
        <v>810</v>
      </c>
      <c r="E75" s="49">
        <v>157.27930000000001</v>
      </c>
      <c r="F75" s="49">
        <v>39.503900000000002</v>
      </c>
      <c r="G75" s="49">
        <v>9.8937000000000008</v>
      </c>
      <c r="H75" s="49">
        <v>9.8818999999999999</v>
      </c>
      <c r="I75" s="49">
        <v>9.8937000000000008</v>
      </c>
      <c r="J75" s="49">
        <v>9.8346</v>
      </c>
      <c r="K75" s="49">
        <v>68.37</v>
      </c>
      <c r="L75" s="49">
        <v>9.8307000000000002</v>
      </c>
      <c r="M75" s="49">
        <v>9.8621999999999996</v>
      </c>
      <c r="N75" s="49">
        <v>9.8268000000000004</v>
      </c>
      <c r="O75" s="49">
        <v>9.8031000000000006</v>
      </c>
      <c r="P75" s="49">
        <v>9.8857999999999997</v>
      </c>
      <c r="Q75" s="49">
        <v>9.7912999999999997</v>
      </c>
      <c r="R75" s="49">
        <v>9.3701000000000008</v>
      </c>
      <c r="S75" s="49">
        <v>19.7637</v>
      </c>
      <c r="T75" s="49">
        <v>9.8660999999999994</v>
      </c>
      <c r="U75" s="49">
        <v>9.8976000000000006</v>
      </c>
      <c r="V75" s="49">
        <v>29.6417</v>
      </c>
      <c r="W75" s="49">
        <v>9.8465000000000007</v>
      </c>
      <c r="X75" s="49">
        <v>9.8857999999999997</v>
      </c>
      <c r="Y75" s="49">
        <v>9.9093999999999998</v>
      </c>
      <c r="AB75" s="26">
        <f t="shared" si="7"/>
        <v>0.98818500000000009</v>
      </c>
      <c r="AC75" s="26">
        <f t="shared" si="8"/>
        <v>0.98660999999999999</v>
      </c>
      <c r="AD75" s="26">
        <f t="shared" si="9"/>
        <v>0.98976000000000008</v>
      </c>
      <c r="AE75" s="26">
        <f t="shared" si="10"/>
        <v>0.98805666666666669</v>
      </c>
      <c r="AF75" s="26">
        <f t="shared" si="11"/>
        <v>0.98465000000000003</v>
      </c>
      <c r="AG75" s="26">
        <f t="shared" si="12"/>
        <v>0.98858000000000001</v>
      </c>
      <c r="AH75" s="26">
        <f t="shared" si="13"/>
        <v>0.99093999999999993</v>
      </c>
    </row>
    <row r="76" spans="1:34" s="2" customFormat="1" ht="62.4" x14ac:dyDescent="0.3">
      <c r="A76" s="27">
        <v>71</v>
      </c>
      <c r="B76" s="3" t="s">
        <v>811</v>
      </c>
      <c r="C76" s="3" t="s">
        <v>812</v>
      </c>
      <c r="D76" s="3" t="s">
        <v>813</v>
      </c>
      <c r="E76" s="49">
        <v>133.93620000000001</v>
      </c>
      <c r="F76" s="49">
        <v>35.2181</v>
      </c>
      <c r="G76" s="49">
        <v>8.7090999999999994</v>
      </c>
      <c r="H76" s="49">
        <v>8.9635999999999996</v>
      </c>
      <c r="I76" s="49">
        <v>8.7818000000000005</v>
      </c>
      <c r="J76" s="49">
        <v>8.7636000000000003</v>
      </c>
      <c r="K76" s="49">
        <v>54.863600000000005</v>
      </c>
      <c r="L76" s="49">
        <v>7.5182000000000002</v>
      </c>
      <c r="M76" s="49">
        <v>7.5636000000000001</v>
      </c>
      <c r="N76" s="49">
        <v>8.0182000000000002</v>
      </c>
      <c r="O76" s="49">
        <v>8.1818000000000008</v>
      </c>
      <c r="P76" s="49">
        <v>8.6364000000000001</v>
      </c>
      <c r="Q76" s="49">
        <v>8.4726999999999997</v>
      </c>
      <c r="R76" s="49">
        <v>6.4726999999999997</v>
      </c>
      <c r="S76" s="49">
        <v>18.127299999999998</v>
      </c>
      <c r="T76" s="49">
        <v>9.1273</v>
      </c>
      <c r="U76" s="49">
        <v>9</v>
      </c>
      <c r="V76" s="49">
        <v>25.7272</v>
      </c>
      <c r="W76" s="49">
        <v>7.3090999999999999</v>
      </c>
      <c r="X76" s="49">
        <v>8.9635999999999996</v>
      </c>
      <c r="Y76" s="49">
        <v>9.4544999999999995</v>
      </c>
      <c r="AB76" s="26">
        <f t="shared" si="7"/>
        <v>0.90636500000000009</v>
      </c>
      <c r="AC76" s="26">
        <f t="shared" si="8"/>
        <v>0.91273000000000004</v>
      </c>
      <c r="AD76" s="26">
        <f t="shared" si="9"/>
        <v>0.9</v>
      </c>
      <c r="AE76" s="26">
        <f t="shared" si="10"/>
        <v>0.85757333333333319</v>
      </c>
      <c r="AF76" s="26">
        <f t="shared" si="11"/>
        <v>0.73090999999999995</v>
      </c>
      <c r="AG76" s="26">
        <f t="shared" si="12"/>
        <v>0.89635999999999993</v>
      </c>
      <c r="AH76" s="26">
        <f t="shared" si="13"/>
        <v>0.9454499999999999</v>
      </c>
    </row>
    <row r="77" spans="1:34" s="2" customFormat="1" ht="62.4" x14ac:dyDescent="0.3">
      <c r="A77" s="27">
        <v>72</v>
      </c>
      <c r="B77" s="3" t="s">
        <v>814</v>
      </c>
      <c r="C77" s="3" t="s">
        <v>815</v>
      </c>
      <c r="D77" s="3" t="s">
        <v>816</v>
      </c>
      <c r="E77" s="49">
        <v>152.25685000000001</v>
      </c>
      <c r="F77" s="49">
        <v>38.502700000000004</v>
      </c>
      <c r="G77" s="49">
        <v>9.6479999999999997</v>
      </c>
      <c r="H77" s="49">
        <v>9.6647999999999996</v>
      </c>
      <c r="I77" s="49">
        <v>9.5698000000000008</v>
      </c>
      <c r="J77" s="49">
        <v>9.6201000000000008</v>
      </c>
      <c r="K77" s="49">
        <v>65.368650000000002</v>
      </c>
      <c r="L77" s="49">
        <v>9.4357499999999987</v>
      </c>
      <c r="M77" s="49">
        <v>9.7542000000000009</v>
      </c>
      <c r="N77" s="49">
        <v>9.6144999999999996</v>
      </c>
      <c r="O77" s="49">
        <v>8.6257000000000001</v>
      </c>
      <c r="P77" s="49">
        <v>9.7150999999999996</v>
      </c>
      <c r="Q77" s="49">
        <v>9.4916</v>
      </c>
      <c r="R77" s="49">
        <v>8.7317999999999998</v>
      </c>
      <c r="S77" s="49">
        <v>19.631300000000003</v>
      </c>
      <c r="T77" s="49">
        <v>9.8045000000000009</v>
      </c>
      <c r="U77" s="49">
        <v>9.8268000000000004</v>
      </c>
      <c r="V77" s="49">
        <v>28.754199999999997</v>
      </c>
      <c r="W77" s="49">
        <v>8.9720999999999993</v>
      </c>
      <c r="X77" s="49">
        <v>9.8714999999999993</v>
      </c>
      <c r="Y77" s="49">
        <v>9.9106000000000005</v>
      </c>
      <c r="AB77" s="26">
        <f t="shared" si="7"/>
        <v>0.98156500000000002</v>
      </c>
      <c r="AC77" s="26">
        <f t="shared" si="8"/>
        <v>0.98045000000000004</v>
      </c>
      <c r="AD77" s="26">
        <f t="shared" si="9"/>
        <v>0.98268</v>
      </c>
      <c r="AE77" s="26">
        <f t="shared" si="10"/>
        <v>0.9584733333333334</v>
      </c>
      <c r="AF77" s="26">
        <f t="shared" si="11"/>
        <v>0.89720999999999995</v>
      </c>
      <c r="AG77" s="26">
        <f t="shared" si="12"/>
        <v>0.98714999999999997</v>
      </c>
      <c r="AH77" s="26">
        <f t="shared" si="13"/>
        <v>0.99106000000000005</v>
      </c>
    </row>
    <row r="78" spans="1:34" s="2" customFormat="1" ht="62.4" x14ac:dyDescent="0.3">
      <c r="A78" s="27">
        <v>73</v>
      </c>
      <c r="B78" s="3" t="s">
        <v>817</v>
      </c>
      <c r="C78" s="3" t="s">
        <v>818</v>
      </c>
      <c r="D78" s="3" t="s">
        <v>819</v>
      </c>
      <c r="E78" s="49">
        <v>158.92704999999998</v>
      </c>
      <c r="F78" s="49">
        <v>39.680299999999995</v>
      </c>
      <c r="G78" s="49">
        <v>9.9033999999999995</v>
      </c>
      <c r="H78" s="49">
        <v>9.9194999999999993</v>
      </c>
      <c r="I78" s="49">
        <v>9.9309999999999992</v>
      </c>
      <c r="J78" s="49">
        <v>9.9263999999999992</v>
      </c>
      <c r="K78" s="49">
        <v>69.51124999999999</v>
      </c>
      <c r="L78" s="49">
        <v>9.9183500000000002</v>
      </c>
      <c r="M78" s="49">
        <v>9.9425000000000008</v>
      </c>
      <c r="N78" s="49">
        <v>9.9356000000000009</v>
      </c>
      <c r="O78" s="49">
        <v>9.9332999999999991</v>
      </c>
      <c r="P78" s="49">
        <v>9.9425000000000008</v>
      </c>
      <c r="Q78" s="49">
        <v>9.9125999999999994</v>
      </c>
      <c r="R78" s="49">
        <v>9.9263999999999992</v>
      </c>
      <c r="S78" s="49">
        <v>19.887300000000003</v>
      </c>
      <c r="T78" s="49">
        <v>9.9448000000000008</v>
      </c>
      <c r="U78" s="49">
        <v>9.9425000000000008</v>
      </c>
      <c r="V78" s="49">
        <v>29.848199999999999</v>
      </c>
      <c r="W78" s="49">
        <v>9.9286999999999992</v>
      </c>
      <c r="X78" s="49">
        <v>9.9540000000000006</v>
      </c>
      <c r="Y78" s="49">
        <v>9.9655000000000005</v>
      </c>
      <c r="AB78" s="26">
        <f t="shared" si="7"/>
        <v>0.99436500000000005</v>
      </c>
      <c r="AC78" s="26">
        <f t="shared" si="8"/>
        <v>0.99448000000000003</v>
      </c>
      <c r="AD78" s="26">
        <f t="shared" si="9"/>
        <v>0.99425000000000008</v>
      </c>
      <c r="AE78" s="26">
        <f t="shared" si="10"/>
        <v>0.99494000000000005</v>
      </c>
      <c r="AF78" s="26">
        <f t="shared" si="11"/>
        <v>0.99286999999999992</v>
      </c>
      <c r="AG78" s="26">
        <f t="shared" si="12"/>
        <v>0.99540000000000006</v>
      </c>
      <c r="AH78" s="26">
        <f t="shared" si="13"/>
        <v>0.99655000000000005</v>
      </c>
    </row>
    <row r="79" spans="1:34" s="2" customFormat="1" ht="62.4" x14ac:dyDescent="0.3">
      <c r="A79" s="27">
        <v>74</v>
      </c>
      <c r="B79" s="3" t="s">
        <v>820</v>
      </c>
      <c r="C79" s="3" t="s">
        <v>821</v>
      </c>
      <c r="D79" s="3" t="s">
        <v>822</v>
      </c>
      <c r="E79" s="49">
        <v>134.98952500000001</v>
      </c>
      <c r="F79" s="49">
        <v>35.374949999999998</v>
      </c>
      <c r="G79" s="49">
        <v>8.9166500000000006</v>
      </c>
      <c r="H79" s="49">
        <v>9.1875</v>
      </c>
      <c r="I79" s="49">
        <v>9.3125</v>
      </c>
      <c r="J79" s="49">
        <v>7.9583000000000004</v>
      </c>
      <c r="K79" s="49">
        <v>56.906275000000008</v>
      </c>
      <c r="L79" s="49">
        <v>8.2604249999999997</v>
      </c>
      <c r="M79" s="49">
        <v>8.6041500000000006</v>
      </c>
      <c r="N79" s="49">
        <v>8.2708499999999994</v>
      </c>
      <c r="O79" s="49">
        <v>7.1458499999999994</v>
      </c>
      <c r="P79" s="49">
        <v>8.75</v>
      </c>
      <c r="Q79" s="49">
        <v>8.6458499999999994</v>
      </c>
      <c r="R79" s="49">
        <v>7.2291500000000006</v>
      </c>
      <c r="S79" s="49">
        <v>18.958300000000001</v>
      </c>
      <c r="T79" s="49">
        <v>9.4791500000000006</v>
      </c>
      <c r="U79" s="49">
        <v>9.4791500000000006</v>
      </c>
      <c r="V79" s="49">
        <v>23.75</v>
      </c>
      <c r="W79" s="49">
        <v>5.9166999999999996</v>
      </c>
      <c r="X79" s="49">
        <v>8.9791500000000006</v>
      </c>
      <c r="Y79" s="49">
        <v>8.8541500000000006</v>
      </c>
      <c r="AB79" s="26">
        <f t="shared" si="7"/>
        <v>0.94791500000000006</v>
      </c>
      <c r="AC79" s="26">
        <f t="shared" si="8"/>
        <v>0.94791500000000006</v>
      </c>
      <c r="AD79" s="26">
        <f t="shared" si="9"/>
        <v>0.94791500000000006</v>
      </c>
      <c r="AE79" s="26">
        <f t="shared" si="10"/>
        <v>0.79166666666666663</v>
      </c>
      <c r="AF79" s="26">
        <f t="shared" si="11"/>
        <v>0.59166999999999992</v>
      </c>
      <c r="AG79" s="26">
        <f t="shared" si="12"/>
        <v>0.89791500000000002</v>
      </c>
      <c r="AH79" s="26">
        <f t="shared" si="13"/>
        <v>0.88541500000000006</v>
      </c>
    </row>
    <row r="80" spans="1:34" s="2" customFormat="1" ht="62.4" x14ac:dyDescent="0.3">
      <c r="A80" s="27">
        <v>75</v>
      </c>
      <c r="B80" s="3" t="s">
        <v>823</v>
      </c>
      <c r="C80" s="3" t="s">
        <v>824</v>
      </c>
      <c r="D80" s="3" t="s">
        <v>825</v>
      </c>
      <c r="E80" s="49">
        <v>157.38784778481013</v>
      </c>
      <c r="F80" s="49">
        <v>39.388517721518987</v>
      </c>
      <c r="G80" s="49">
        <v>9.8453879746835433</v>
      </c>
      <c r="H80" s="49">
        <v>9.8542753164556949</v>
      </c>
      <c r="I80" s="49">
        <v>9.8875544303797476</v>
      </c>
      <c r="J80" s="49">
        <v>9.8012999999999995</v>
      </c>
      <c r="K80" s="49">
        <v>68.569016772151912</v>
      </c>
      <c r="L80" s="49">
        <v>9.7467800632911406</v>
      </c>
      <c r="M80" s="49">
        <v>9.8765962025316441</v>
      </c>
      <c r="N80" s="49">
        <v>9.7860006329113922</v>
      </c>
      <c r="O80" s="49">
        <v>9.6498721518987338</v>
      </c>
      <c r="P80" s="49">
        <v>9.8563462025316451</v>
      </c>
      <c r="Q80" s="49">
        <v>9.8517835443037978</v>
      </c>
      <c r="R80" s="49">
        <v>9.801637974683544</v>
      </c>
      <c r="S80" s="49">
        <v>19.841667088607593</v>
      </c>
      <c r="T80" s="49">
        <v>9.9322126582278472</v>
      </c>
      <c r="U80" s="49">
        <v>9.9094544303797463</v>
      </c>
      <c r="V80" s="49">
        <v>29.588646202531649</v>
      </c>
      <c r="W80" s="49">
        <v>9.7103999999999999</v>
      </c>
      <c r="X80" s="49">
        <v>9.8933962025316458</v>
      </c>
      <c r="Y80" s="49">
        <v>9.9848499999999998</v>
      </c>
      <c r="AB80" s="26">
        <f t="shared" si="7"/>
        <v>0.99208335443037965</v>
      </c>
      <c r="AC80" s="26">
        <f t="shared" si="8"/>
        <v>0.99322126582278469</v>
      </c>
      <c r="AD80" s="26">
        <f t="shared" si="9"/>
        <v>0.9909454430379746</v>
      </c>
      <c r="AE80" s="26">
        <f t="shared" si="10"/>
        <v>0.98628820675105489</v>
      </c>
      <c r="AF80" s="26">
        <f t="shared" si="11"/>
        <v>0.97104000000000001</v>
      </c>
      <c r="AG80" s="26">
        <f t="shared" si="12"/>
        <v>0.98933962025316458</v>
      </c>
      <c r="AH80" s="26">
        <f t="shared" si="13"/>
        <v>0.99848499999999996</v>
      </c>
    </row>
    <row r="81" spans="1:34" s="2" customFormat="1" ht="62.4" x14ac:dyDescent="0.3">
      <c r="A81" s="27">
        <v>76</v>
      </c>
      <c r="B81" s="3" t="s">
        <v>826</v>
      </c>
      <c r="C81" s="3" t="s">
        <v>827</v>
      </c>
      <c r="D81" s="3" t="s">
        <v>828</v>
      </c>
      <c r="E81" s="49">
        <v>141.16660000000002</v>
      </c>
      <c r="F81" s="49">
        <v>34.333300000000001</v>
      </c>
      <c r="G81" s="49">
        <v>8.3332999999999995</v>
      </c>
      <c r="H81" s="49">
        <v>8.6667000000000005</v>
      </c>
      <c r="I81" s="49">
        <v>8</v>
      </c>
      <c r="J81" s="49">
        <v>9.3332999999999995</v>
      </c>
      <c r="K81" s="49">
        <v>62.166600000000003</v>
      </c>
      <c r="L81" s="49">
        <v>8.5</v>
      </c>
      <c r="M81" s="49">
        <v>9.3332999999999995</v>
      </c>
      <c r="N81" s="49">
        <v>8.3332999999999995</v>
      </c>
      <c r="O81" s="49">
        <v>9.3332999999999995</v>
      </c>
      <c r="P81" s="49">
        <v>9</v>
      </c>
      <c r="Q81" s="49">
        <v>8.6667000000000005</v>
      </c>
      <c r="R81" s="49">
        <v>9</v>
      </c>
      <c r="S81" s="49">
        <v>18</v>
      </c>
      <c r="T81" s="49">
        <v>8.6667000000000005</v>
      </c>
      <c r="U81" s="49">
        <v>9.3332999999999995</v>
      </c>
      <c r="V81" s="49">
        <v>26.666699999999999</v>
      </c>
      <c r="W81" s="49">
        <v>8.3332999999999995</v>
      </c>
      <c r="X81" s="49">
        <v>8.6667000000000005</v>
      </c>
      <c r="Y81" s="49">
        <v>9.6667000000000005</v>
      </c>
      <c r="AB81" s="26">
        <f t="shared" si="7"/>
        <v>0.9</v>
      </c>
      <c r="AC81" s="26">
        <f t="shared" si="8"/>
        <v>0.86667000000000005</v>
      </c>
      <c r="AD81" s="26">
        <f t="shared" si="9"/>
        <v>0.93332999999999999</v>
      </c>
      <c r="AE81" s="26">
        <f t="shared" si="10"/>
        <v>0.88888999999999996</v>
      </c>
      <c r="AF81" s="26">
        <f t="shared" si="11"/>
        <v>0.8333299999999999</v>
      </c>
      <c r="AG81" s="26">
        <f t="shared" si="12"/>
        <v>0.86667000000000005</v>
      </c>
      <c r="AH81" s="26">
        <f t="shared" si="13"/>
        <v>0.96667000000000003</v>
      </c>
    </row>
    <row r="82" spans="1:34" s="2" customFormat="1" ht="62.4" x14ac:dyDescent="0.3">
      <c r="A82" s="27">
        <v>77</v>
      </c>
      <c r="B82" s="3" t="s">
        <v>829</v>
      </c>
      <c r="C82" s="3" t="s">
        <v>830</v>
      </c>
      <c r="D82" s="3" t="s">
        <v>831</v>
      </c>
      <c r="E82" s="49">
        <v>140.21517500000002</v>
      </c>
      <c r="F82" s="49">
        <v>36.840200000000003</v>
      </c>
      <c r="G82" s="49">
        <v>9.3531000000000013</v>
      </c>
      <c r="H82" s="49">
        <v>9.3711500000000001</v>
      </c>
      <c r="I82" s="49">
        <v>9.4355499999999992</v>
      </c>
      <c r="J82" s="49">
        <v>8.6804000000000006</v>
      </c>
      <c r="K82" s="49">
        <v>56.573425</v>
      </c>
      <c r="L82" s="49">
        <v>7.4342750000000004</v>
      </c>
      <c r="M82" s="49">
        <v>9.3505000000000003</v>
      </c>
      <c r="N82" s="49">
        <v>9.3788499999999999</v>
      </c>
      <c r="O82" s="49">
        <v>6.0051500000000004</v>
      </c>
      <c r="P82" s="49">
        <v>7.8144499999999999</v>
      </c>
      <c r="Q82" s="49">
        <v>8.6829999999999998</v>
      </c>
      <c r="R82" s="49">
        <v>7.9071999999999996</v>
      </c>
      <c r="S82" s="49">
        <v>19.09535</v>
      </c>
      <c r="T82" s="49">
        <v>9.5412499999999998</v>
      </c>
      <c r="U82" s="49">
        <v>9.5541</v>
      </c>
      <c r="V82" s="49">
        <v>27.706200000000003</v>
      </c>
      <c r="W82" s="49">
        <v>8.4021000000000008</v>
      </c>
      <c r="X82" s="49">
        <v>9.5438000000000009</v>
      </c>
      <c r="Y82" s="49">
        <v>9.7603000000000009</v>
      </c>
      <c r="AB82" s="26">
        <f t="shared" si="7"/>
        <v>0.95476749999999999</v>
      </c>
      <c r="AC82" s="26">
        <f t="shared" si="8"/>
        <v>0.954125</v>
      </c>
      <c r="AD82" s="26">
        <f t="shared" si="9"/>
        <v>0.95540999999999998</v>
      </c>
      <c r="AE82" s="26">
        <f t="shared" si="10"/>
        <v>0.92354000000000014</v>
      </c>
      <c r="AF82" s="26">
        <f t="shared" si="11"/>
        <v>0.84021000000000012</v>
      </c>
      <c r="AG82" s="26">
        <f t="shared" si="12"/>
        <v>0.95438000000000012</v>
      </c>
      <c r="AH82" s="26">
        <f t="shared" si="13"/>
        <v>0.97603000000000006</v>
      </c>
    </row>
    <row r="83" spans="1:34" s="2" customFormat="1" ht="62.4" x14ac:dyDescent="0.3">
      <c r="A83" s="27">
        <v>78</v>
      </c>
      <c r="B83" s="3" t="s">
        <v>832</v>
      </c>
      <c r="C83" s="3" t="s">
        <v>833</v>
      </c>
      <c r="D83" s="3" t="s">
        <v>834</v>
      </c>
      <c r="E83" s="49">
        <v>129.13425000000001</v>
      </c>
      <c r="F83" s="49">
        <v>33.487499999999997</v>
      </c>
      <c r="G83" s="49">
        <v>8.3831000000000007</v>
      </c>
      <c r="H83" s="49">
        <v>8.3531999999999993</v>
      </c>
      <c r="I83" s="49">
        <v>8.4328000000000003</v>
      </c>
      <c r="J83" s="49">
        <v>8.3184000000000005</v>
      </c>
      <c r="K83" s="49">
        <v>54.641750000000002</v>
      </c>
      <c r="L83" s="49">
        <v>7.36815</v>
      </c>
      <c r="M83" s="49">
        <v>8.0050000000000008</v>
      </c>
      <c r="N83" s="49">
        <v>8.0397999999999996</v>
      </c>
      <c r="O83" s="49">
        <v>6.9551999999999996</v>
      </c>
      <c r="P83" s="49">
        <v>8.2139000000000006</v>
      </c>
      <c r="Q83" s="49">
        <v>8.0995000000000008</v>
      </c>
      <c r="R83" s="49">
        <v>7.9602000000000004</v>
      </c>
      <c r="S83" s="49">
        <v>16.781099999999999</v>
      </c>
      <c r="T83" s="49">
        <v>8.4377999999999993</v>
      </c>
      <c r="U83" s="49">
        <v>8.3432999999999993</v>
      </c>
      <c r="V83" s="49">
        <v>24.2239</v>
      </c>
      <c r="W83" s="49">
        <v>7.5274000000000001</v>
      </c>
      <c r="X83" s="49">
        <v>8.2637</v>
      </c>
      <c r="Y83" s="49">
        <v>8.4328000000000003</v>
      </c>
      <c r="AB83" s="26">
        <f t="shared" si="7"/>
        <v>0.83905499999999988</v>
      </c>
      <c r="AC83" s="26">
        <f t="shared" si="8"/>
        <v>0.84377999999999997</v>
      </c>
      <c r="AD83" s="26">
        <f t="shared" si="9"/>
        <v>0.83432999999999991</v>
      </c>
      <c r="AE83" s="26">
        <f t="shared" si="10"/>
        <v>0.80746333333333331</v>
      </c>
      <c r="AF83" s="26">
        <f t="shared" si="11"/>
        <v>0.75273999999999996</v>
      </c>
      <c r="AG83" s="26">
        <f t="shared" si="12"/>
        <v>0.82637000000000005</v>
      </c>
      <c r="AH83" s="26">
        <f t="shared" si="13"/>
        <v>0.84328000000000003</v>
      </c>
    </row>
    <row r="84" spans="1:34" s="2" customFormat="1" ht="62.4" x14ac:dyDescent="0.3">
      <c r="A84" s="27">
        <v>79</v>
      </c>
      <c r="B84" s="3" t="s">
        <v>835</v>
      </c>
      <c r="C84" s="3" t="s">
        <v>836</v>
      </c>
      <c r="D84" s="3" t="s">
        <v>837</v>
      </c>
      <c r="E84" s="49">
        <v>80.821399999999997</v>
      </c>
      <c r="F84" s="49">
        <v>23.392899999999997</v>
      </c>
      <c r="G84" s="49">
        <v>4.4642999999999997</v>
      </c>
      <c r="H84" s="49">
        <v>5.3214499999999996</v>
      </c>
      <c r="I84" s="49">
        <v>5.8214499999999996</v>
      </c>
      <c r="J84" s="49">
        <v>7.7857000000000003</v>
      </c>
      <c r="K84" s="49">
        <v>31.071400000000001</v>
      </c>
      <c r="L84" s="49">
        <v>4.4285499999999995</v>
      </c>
      <c r="M84" s="49">
        <v>3.6428500000000001</v>
      </c>
      <c r="N84" s="49">
        <v>5</v>
      </c>
      <c r="O84" s="49">
        <v>3.75</v>
      </c>
      <c r="P84" s="49">
        <v>5.1428500000000001</v>
      </c>
      <c r="Q84" s="49">
        <v>4.7142999999999997</v>
      </c>
      <c r="R84" s="49">
        <v>4.3928500000000001</v>
      </c>
      <c r="S84" s="49">
        <v>12.321400000000001</v>
      </c>
      <c r="T84" s="49">
        <v>6.5357000000000003</v>
      </c>
      <c r="U84" s="49">
        <v>5.7857000000000003</v>
      </c>
      <c r="V84" s="49">
        <v>14.035699999999999</v>
      </c>
      <c r="W84" s="49">
        <v>6.0713999999999997</v>
      </c>
      <c r="X84" s="49">
        <v>4.6071499999999999</v>
      </c>
      <c r="Y84" s="49">
        <v>3.3571499999999999</v>
      </c>
      <c r="AB84" s="26">
        <f t="shared" si="7"/>
        <v>0.61607000000000001</v>
      </c>
      <c r="AC84" s="26">
        <f t="shared" si="8"/>
        <v>0.65356999999999998</v>
      </c>
      <c r="AD84" s="26">
        <f t="shared" si="9"/>
        <v>0.57857000000000003</v>
      </c>
      <c r="AE84" s="26">
        <f t="shared" si="10"/>
        <v>0.46785666666666664</v>
      </c>
      <c r="AF84" s="26">
        <f t="shared" si="11"/>
        <v>0.60714000000000001</v>
      </c>
      <c r="AG84" s="26">
        <f t="shared" si="12"/>
        <v>0.46071499999999999</v>
      </c>
      <c r="AH84" s="26">
        <f t="shared" si="13"/>
        <v>0.33571499999999999</v>
      </c>
    </row>
    <row r="85" spans="1:34" s="2" customFormat="1" ht="62.4" x14ac:dyDescent="0.3">
      <c r="A85" s="27">
        <v>80</v>
      </c>
      <c r="B85" s="3" t="s">
        <v>838</v>
      </c>
      <c r="C85" s="3" t="s">
        <v>839</v>
      </c>
      <c r="D85" s="3" t="s">
        <v>840</v>
      </c>
      <c r="E85" s="49">
        <v>147.30775</v>
      </c>
      <c r="F85" s="49">
        <v>37.384599999999999</v>
      </c>
      <c r="G85" s="49">
        <v>9.5</v>
      </c>
      <c r="H85" s="49">
        <v>9.4614999999999991</v>
      </c>
      <c r="I85" s="49">
        <v>9.3077000000000005</v>
      </c>
      <c r="J85" s="49">
        <v>9.1153999999999993</v>
      </c>
      <c r="K85" s="49">
        <v>62.461550000000003</v>
      </c>
      <c r="L85" s="49">
        <v>8.7307500000000005</v>
      </c>
      <c r="M85" s="49">
        <v>8.9230999999999998</v>
      </c>
      <c r="N85" s="49">
        <v>9.3846000000000007</v>
      </c>
      <c r="O85" s="49">
        <v>8.2308000000000003</v>
      </c>
      <c r="P85" s="49">
        <v>8.8846000000000007</v>
      </c>
      <c r="Q85" s="49">
        <v>9.3077000000000005</v>
      </c>
      <c r="R85" s="49">
        <v>9</v>
      </c>
      <c r="S85" s="49">
        <v>19.538499999999999</v>
      </c>
      <c r="T85" s="49">
        <v>9.7308000000000003</v>
      </c>
      <c r="U85" s="49">
        <v>9.8077000000000005</v>
      </c>
      <c r="V85" s="49">
        <v>27.923100000000002</v>
      </c>
      <c r="W85" s="49">
        <v>8.5769000000000002</v>
      </c>
      <c r="X85" s="49">
        <v>9.5385000000000009</v>
      </c>
      <c r="Y85" s="49">
        <v>9.8077000000000005</v>
      </c>
      <c r="AB85" s="26">
        <f t="shared" si="7"/>
        <v>0.97692500000000004</v>
      </c>
      <c r="AC85" s="26">
        <f t="shared" si="8"/>
        <v>0.97308000000000006</v>
      </c>
      <c r="AD85" s="26">
        <f t="shared" si="9"/>
        <v>0.98077000000000003</v>
      </c>
      <c r="AE85" s="26">
        <f t="shared" si="10"/>
        <v>0.93076999999999999</v>
      </c>
      <c r="AF85" s="26">
        <f t="shared" si="11"/>
        <v>0.85769000000000006</v>
      </c>
      <c r="AG85" s="26">
        <f t="shared" si="12"/>
        <v>0.95385000000000009</v>
      </c>
      <c r="AH85" s="26">
        <f t="shared" si="13"/>
        <v>0.98077000000000003</v>
      </c>
    </row>
    <row r="86" spans="1:34" s="2" customFormat="1" ht="62.4" x14ac:dyDescent="0.3">
      <c r="A86" s="27">
        <v>81</v>
      </c>
      <c r="B86" s="3" t="s">
        <v>841</v>
      </c>
      <c r="C86" s="3" t="s">
        <v>842</v>
      </c>
      <c r="D86" s="3" t="s">
        <v>843</v>
      </c>
      <c r="E86" s="49">
        <v>135.625</v>
      </c>
      <c r="F86" s="49">
        <v>33.75</v>
      </c>
      <c r="G86" s="49">
        <v>8.5</v>
      </c>
      <c r="H86" s="49">
        <v>8.5</v>
      </c>
      <c r="I86" s="49">
        <v>8.25</v>
      </c>
      <c r="J86" s="49">
        <v>8.5</v>
      </c>
      <c r="K86" s="49">
        <v>59.375</v>
      </c>
      <c r="L86" s="49">
        <v>8.625</v>
      </c>
      <c r="M86" s="49">
        <v>8.25</v>
      </c>
      <c r="N86" s="49">
        <v>8.25</v>
      </c>
      <c r="O86" s="49">
        <v>8.5</v>
      </c>
      <c r="P86" s="49">
        <v>8.5</v>
      </c>
      <c r="Q86" s="49">
        <v>8.75</v>
      </c>
      <c r="R86" s="49">
        <v>8.5</v>
      </c>
      <c r="S86" s="49">
        <v>17</v>
      </c>
      <c r="T86" s="49">
        <v>8.5</v>
      </c>
      <c r="U86" s="49">
        <v>8.5</v>
      </c>
      <c r="V86" s="49">
        <v>25.5</v>
      </c>
      <c r="W86" s="49">
        <v>8.5</v>
      </c>
      <c r="X86" s="49">
        <v>8.5</v>
      </c>
      <c r="Y86" s="49">
        <v>8.5</v>
      </c>
      <c r="AB86" s="26">
        <f t="shared" si="7"/>
        <v>0.85</v>
      </c>
      <c r="AC86" s="26">
        <f t="shared" si="8"/>
        <v>0.85</v>
      </c>
      <c r="AD86" s="26">
        <f t="shared" si="9"/>
        <v>0.85</v>
      </c>
      <c r="AE86" s="26">
        <f t="shared" si="10"/>
        <v>0.85</v>
      </c>
      <c r="AF86" s="26">
        <f t="shared" si="11"/>
        <v>0.85</v>
      </c>
      <c r="AG86" s="26">
        <f t="shared" si="12"/>
        <v>0.85</v>
      </c>
      <c r="AH86" s="26">
        <f t="shared" si="13"/>
        <v>0.85</v>
      </c>
    </row>
    <row r="87" spans="1:34" s="2" customFormat="1" ht="62.4" x14ac:dyDescent="0.3">
      <c r="A87" s="27">
        <v>82</v>
      </c>
      <c r="B87" s="3" t="s">
        <v>844</v>
      </c>
      <c r="C87" s="3" t="s">
        <v>845</v>
      </c>
      <c r="D87" s="3" t="s">
        <v>846</v>
      </c>
      <c r="E87" s="49">
        <v>135.51779999999999</v>
      </c>
      <c r="F87" s="49">
        <v>33.5976</v>
      </c>
      <c r="G87" s="49">
        <v>8.0867000000000004</v>
      </c>
      <c r="H87" s="49">
        <v>8.4115000000000002</v>
      </c>
      <c r="I87" s="49">
        <v>8.5665999999999993</v>
      </c>
      <c r="J87" s="49">
        <v>8.5327999999999999</v>
      </c>
      <c r="K87" s="49">
        <v>59.124499999999998</v>
      </c>
      <c r="L87" s="49">
        <v>8.3361999999999998</v>
      </c>
      <c r="M87" s="49">
        <v>8.4243000000000006</v>
      </c>
      <c r="N87" s="49">
        <v>8.4115000000000002</v>
      </c>
      <c r="O87" s="49">
        <v>8.4489000000000001</v>
      </c>
      <c r="P87" s="49">
        <v>8.6678999999999995</v>
      </c>
      <c r="Q87" s="49">
        <v>8.4151000000000007</v>
      </c>
      <c r="R87" s="49">
        <v>8.4206000000000003</v>
      </c>
      <c r="S87" s="49">
        <v>17.2026</v>
      </c>
      <c r="T87" s="49">
        <v>8.5958000000000006</v>
      </c>
      <c r="U87" s="49">
        <v>8.6067999999999998</v>
      </c>
      <c r="V87" s="49">
        <v>25.5931</v>
      </c>
      <c r="W87" s="49">
        <v>8.3010999999999999</v>
      </c>
      <c r="X87" s="49">
        <v>8.5574999999999992</v>
      </c>
      <c r="Y87" s="49">
        <v>8.7345000000000006</v>
      </c>
      <c r="AB87" s="26">
        <f t="shared" si="7"/>
        <v>0.86013000000000006</v>
      </c>
      <c r="AC87" s="26">
        <f t="shared" si="8"/>
        <v>0.85958000000000001</v>
      </c>
      <c r="AD87" s="26">
        <f t="shared" si="9"/>
        <v>0.86068</v>
      </c>
      <c r="AE87" s="26">
        <f t="shared" si="10"/>
        <v>0.85310333333333332</v>
      </c>
      <c r="AF87" s="26">
        <f t="shared" si="11"/>
        <v>0.83011000000000001</v>
      </c>
      <c r="AG87" s="26">
        <f t="shared" si="12"/>
        <v>0.8557499999999999</v>
      </c>
      <c r="AH87" s="26">
        <f t="shared" si="13"/>
        <v>0.87345000000000006</v>
      </c>
    </row>
    <row r="88" spans="1:34" s="2" customFormat="1" ht="62.4" x14ac:dyDescent="0.3">
      <c r="A88" s="27">
        <v>83</v>
      </c>
      <c r="B88" s="3" t="s">
        <v>847</v>
      </c>
      <c r="C88" s="3" t="s">
        <v>848</v>
      </c>
      <c r="D88" s="3" t="s">
        <v>849</v>
      </c>
      <c r="E88" s="49">
        <v>140.81500000000003</v>
      </c>
      <c r="F88" s="49">
        <v>36.708300000000001</v>
      </c>
      <c r="G88" s="49">
        <v>8.9947999999999997</v>
      </c>
      <c r="H88" s="49">
        <v>9.1233000000000004</v>
      </c>
      <c r="I88" s="49">
        <v>9.3332999999999995</v>
      </c>
      <c r="J88" s="49">
        <v>9.2568999999999999</v>
      </c>
      <c r="K88" s="49">
        <v>60.971300000000006</v>
      </c>
      <c r="L88" s="49">
        <v>7.1657999999999991</v>
      </c>
      <c r="M88" s="49">
        <v>8.5608000000000004</v>
      </c>
      <c r="N88" s="49">
        <v>9.1684000000000001</v>
      </c>
      <c r="O88" s="49">
        <v>8.9861000000000004</v>
      </c>
      <c r="P88" s="49">
        <v>9.2065999999999999</v>
      </c>
      <c r="Q88" s="49">
        <v>9.0259999999999998</v>
      </c>
      <c r="R88" s="49">
        <v>8.8575999999999997</v>
      </c>
      <c r="S88" s="49">
        <v>18.597200000000001</v>
      </c>
      <c r="T88" s="49">
        <v>9.2586999999999993</v>
      </c>
      <c r="U88" s="49">
        <v>9.3384999999999998</v>
      </c>
      <c r="V88" s="49">
        <v>24.5382</v>
      </c>
      <c r="W88" s="49">
        <v>6.0763999999999996</v>
      </c>
      <c r="X88" s="49">
        <v>9.1457999999999995</v>
      </c>
      <c r="Y88" s="49">
        <v>9.3160000000000007</v>
      </c>
      <c r="AB88" s="26">
        <f t="shared" si="7"/>
        <v>0.92985999999999991</v>
      </c>
      <c r="AC88" s="26">
        <f t="shared" si="8"/>
        <v>0.92586999999999997</v>
      </c>
      <c r="AD88" s="26">
        <f t="shared" si="9"/>
        <v>0.93384999999999996</v>
      </c>
      <c r="AE88" s="26">
        <f t="shared" si="10"/>
        <v>0.81794</v>
      </c>
      <c r="AF88" s="26">
        <f t="shared" si="11"/>
        <v>0.60763999999999996</v>
      </c>
      <c r="AG88" s="26">
        <f t="shared" si="12"/>
        <v>0.91457999999999995</v>
      </c>
      <c r="AH88" s="26">
        <f t="shared" si="13"/>
        <v>0.93160000000000009</v>
      </c>
    </row>
    <row r="89" spans="1:34" s="2" customFormat="1" ht="62.4" x14ac:dyDescent="0.3">
      <c r="A89" s="27">
        <v>84</v>
      </c>
      <c r="B89" s="3" t="s">
        <v>850</v>
      </c>
      <c r="C89" s="3" t="s">
        <v>851</v>
      </c>
      <c r="D89" s="3" t="s">
        <v>852</v>
      </c>
      <c r="E89" s="49">
        <v>108.33345</v>
      </c>
      <c r="F89" s="49">
        <v>28.333399999999997</v>
      </c>
      <c r="G89" s="49">
        <v>6.6666999999999996</v>
      </c>
      <c r="H89" s="49">
        <v>7</v>
      </c>
      <c r="I89" s="49">
        <v>7.5556000000000001</v>
      </c>
      <c r="J89" s="49">
        <v>7.1111000000000004</v>
      </c>
      <c r="K89" s="49">
        <v>45.000050000000002</v>
      </c>
      <c r="L89" s="49">
        <v>6.2222499999999998</v>
      </c>
      <c r="M89" s="49">
        <v>6.5556000000000001</v>
      </c>
      <c r="N89" s="49">
        <v>7</v>
      </c>
      <c r="O89" s="49">
        <v>5.3333000000000004</v>
      </c>
      <c r="P89" s="49">
        <v>7.3333000000000004</v>
      </c>
      <c r="Q89" s="49">
        <v>7</v>
      </c>
      <c r="R89" s="49">
        <v>5.5556000000000001</v>
      </c>
      <c r="S89" s="49">
        <v>15.222300000000001</v>
      </c>
      <c r="T89" s="49">
        <v>7.6666999999999996</v>
      </c>
      <c r="U89" s="49">
        <v>7.5556000000000001</v>
      </c>
      <c r="V89" s="49">
        <v>19.777700000000003</v>
      </c>
      <c r="W89" s="49">
        <v>5.3333000000000004</v>
      </c>
      <c r="X89" s="49">
        <v>7.1111000000000004</v>
      </c>
      <c r="Y89" s="49">
        <v>7.3333000000000004</v>
      </c>
      <c r="AB89" s="26">
        <f t="shared" si="7"/>
        <v>0.76111499999999999</v>
      </c>
      <c r="AC89" s="26">
        <f t="shared" si="8"/>
        <v>0.76666999999999996</v>
      </c>
      <c r="AD89" s="26">
        <f t="shared" si="9"/>
        <v>0.75556000000000001</v>
      </c>
      <c r="AE89" s="26">
        <f t="shared" si="10"/>
        <v>0.65925666666666671</v>
      </c>
      <c r="AF89" s="26">
        <f t="shared" si="11"/>
        <v>0.53333000000000008</v>
      </c>
      <c r="AG89" s="26">
        <f t="shared" si="12"/>
        <v>0.71111000000000002</v>
      </c>
      <c r="AH89" s="26">
        <f t="shared" si="13"/>
        <v>0.73333000000000004</v>
      </c>
    </row>
    <row r="90" spans="1:34" s="2" customFormat="1" ht="62.4" x14ac:dyDescent="0.3">
      <c r="A90" s="27">
        <v>85</v>
      </c>
      <c r="B90" s="3" t="s">
        <v>853</v>
      </c>
      <c r="C90" s="3" t="s">
        <v>854</v>
      </c>
      <c r="D90" s="3" t="s">
        <v>855</v>
      </c>
      <c r="E90" s="49">
        <v>108.162525</v>
      </c>
      <c r="F90" s="49">
        <v>28.38785</v>
      </c>
      <c r="G90" s="49">
        <v>5.0748499999999996</v>
      </c>
      <c r="H90" s="49">
        <v>9.0901500000000013</v>
      </c>
      <c r="I90" s="49">
        <v>5.0833500000000003</v>
      </c>
      <c r="J90" s="49">
        <v>9.1395</v>
      </c>
      <c r="K90" s="49">
        <v>39.727024999999998</v>
      </c>
      <c r="L90" s="49">
        <v>5.5433749999999993</v>
      </c>
      <c r="M90" s="49">
        <v>5.5305999999999997</v>
      </c>
      <c r="N90" s="49">
        <v>5.56975</v>
      </c>
      <c r="O90" s="49">
        <v>4.8962500000000002</v>
      </c>
      <c r="P90" s="49">
        <v>8.0611999999999995</v>
      </c>
      <c r="Q90" s="49">
        <v>5.0476000000000001</v>
      </c>
      <c r="R90" s="49">
        <v>5.0782499999999997</v>
      </c>
      <c r="S90" s="49">
        <v>17.704099999999997</v>
      </c>
      <c r="T90" s="49">
        <v>9.0748499999999996</v>
      </c>
      <c r="U90" s="49">
        <v>8.629249999999999</v>
      </c>
      <c r="V90" s="49">
        <v>22.34355</v>
      </c>
      <c r="W90" s="49">
        <v>8.9898000000000007</v>
      </c>
      <c r="X90" s="49">
        <v>8.6241500000000002</v>
      </c>
      <c r="Y90" s="49">
        <v>4.7295999999999996</v>
      </c>
      <c r="AB90" s="26">
        <f t="shared" si="7"/>
        <v>0.88520500000000002</v>
      </c>
      <c r="AC90" s="26">
        <f t="shared" si="8"/>
        <v>0.90748499999999999</v>
      </c>
      <c r="AD90" s="26">
        <f t="shared" si="9"/>
        <v>0.86292499999999994</v>
      </c>
      <c r="AE90" s="26">
        <f t="shared" si="10"/>
        <v>0.74478500000000014</v>
      </c>
      <c r="AF90" s="26">
        <f t="shared" si="11"/>
        <v>0.89898000000000011</v>
      </c>
      <c r="AG90" s="26">
        <f t="shared" si="12"/>
        <v>0.86241500000000004</v>
      </c>
      <c r="AH90" s="26">
        <f t="shared" si="13"/>
        <v>0.47295999999999994</v>
      </c>
    </row>
    <row r="91" spans="1:34" s="2" customFormat="1" ht="62.4" x14ac:dyDescent="0.3">
      <c r="A91" s="27">
        <v>86</v>
      </c>
      <c r="B91" s="3" t="s">
        <v>856</v>
      </c>
      <c r="C91" s="3" t="s">
        <v>857</v>
      </c>
      <c r="D91" s="3" t="s">
        <v>858</v>
      </c>
      <c r="E91" s="49">
        <v>153.6808</v>
      </c>
      <c r="F91" s="49">
        <v>39.111449999999998</v>
      </c>
      <c r="G91" s="49">
        <v>9.8209499999999998</v>
      </c>
      <c r="H91" s="49">
        <v>9.7837999999999994</v>
      </c>
      <c r="I91" s="49">
        <v>9.8716000000000008</v>
      </c>
      <c r="J91" s="49">
        <v>9.6350999999999996</v>
      </c>
      <c r="K91" s="49">
        <v>66.049049999999994</v>
      </c>
      <c r="L91" s="49">
        <v>9.5726499999999994</v>
      </c>
      <c r="M91" s="49">
        <v>9.5844500000000004</v>
      </c>
      <c r="N91" s="49">
        <v>9.4628499999999995</v>
      </c>
      <c r="O91" s="49">
        <v>9.1520499999999991</v>
      </c>
      <c r="P91" s="49">
        <v>9.7027000000000001</v>
      </c>
      <c r="Q91" s="49">
        <v>9.3918999999999997</v>
      </c>
      <c r="R91" s="49">
        <v>9.1824499999999993</v>
      </c>
      <c r="S91" s="49">
        <v>19.760100000000001</v>
      </c>
      <c r="T91" s="49">
        <v>9.8952500000000008</v>
      </c>
      <c r="U91" s="49">
        <v>9.8648500000000006</v>
      </c>
      <c r="V91" s="49">
        <v>28.760200000000001</v>
      </c>
      <c r="W91" s="49">
        <v>9.0541</v>
      </c>
      <c r="X91" s="49">
        <v>9.8547499999999992</v>
      </c>
      <c r="Y91" s="49">
        <v>9.8513500000000001</v>
      </c>
      <c r="AB91" s="26">
        <f t="shared" si="7"/>
        <v>0.98800500000000002</v>
      </c>
      <c r="AC91" s="26">
        <f t="shared" si="8"/>
        <v>0.9895250000000001</v>
      </c>
      <c r="AD91" s="26">
        <f t="shared" si="9"/>
        <v>0.98648500000000006</v>
      </c>
      <c r="AE91" s="26">
        <f t="shared" si="10"/>
        <v>0.95867333333333338</v>
      </c>
      <c r="AF91" s="26">
        <f t="shared" si="11"/>
        <v>0.90541000000000005</v>
      </c>
      <c r="AG91" s="26">
        <f t="shared" si="12"/>
        <v>0.98547499999999988</v>
      </c>
      <c r="AH91" s="26">
        <f t="shared" si="13"/>
        <v>0.98513499999999998</v>
      </c>
    </row>
    <row r="92" spans="1:34" s="2" customFormat="1" ht="62.4" x14ac:dyDescent="0.3">
      <c r="A92" s="27">
        <v>87</v>
      </c>
      <c r="B92" s="3" t="s">
        <v>859</v>
      </c>
      <c r="C92" s="3" t="s">
        <v>860</v>
      </c>
      <c r="D92" s="3" t="s">
        <v>861</v>
      </c>
      <c r="E92" s="49">
        <v>155.47114999999999</v>
      </c>
      <c r="F92" s="49">
        <v>38.961500000000001</v>
      </c>
      <c r="G92" s="49">
        <v>9.7114999999999991</v>
      </c>
      <c r="H92" s="49">
        <v>9.7114999999999991</v>
      </c>
      <c r="I92" s="49">
        <v>9.7885000000000009</v>
      </c>
      <c r="J92" s="49">
        <v>9.75</v>
      </c>
      <c r="K92" s="49">
        <v>67.721149999999994</v>
      </c>
      <c r="L92" s="49">
        <v>9.5865500000000008</v>
      </c>
      <c r="M92" s="49">
        <v>9.7308000000000003</v>
      </c>
      <c r="N92" s="49">
        <v>9.7114999999999991</v>
      </c>
      <c r="O92" s="49">
        <v>9.4422999999999995</v>
      </c>
      <c r="P92" s="49">
        <v>9.75</v>
      </c>
      <c r="Q92" s="49">
        <v>9.75</v>
      </c>
      <c r="R92" s="49">
        <v>9.75</v>
      </c>
      <c r="S92" s="49">
        <v>19.576900000000002</v>
      </c>
      <c r="T92" s="49">
        <v>9.7691999999999997</v>
      </c>
      <c r="U92" s="49">
        <v>9.8077000000000005</v>
      </c>
      <c r="V92" s="49">
        <v>29.211600000000004</v>
      </c>
      <c r="W92" s="49">
        <v>9.5961999999999996</v>
      </c>
      <c r="X92" s="49">
        <v>9.7885000000000009</v>
      </c>
      <c r="Y92" s="49">
        <v>9.8269000000000002</v>
      </c>
      <c r="AB92" s="26">
        <f t="shared" si="7"/>
        <v>0.97884499999999997</v>
      </c>
      <c r="AC92" s="26">
        <f t="shared" si="8"/>
        <v>0.97692000000000001</v>
      </c>
      <c r="AD92" s="26">
        <f t="shared" si="9"/>
        <v>0.98077000000000003</v>
      </c>
      <c r="AE92" s="26">
        <f t="shared" si="10"/>
        <v>0.97372000000000014</v>
      </c>
      <c r="AF92" s="26">
        <f t="shared" si="11"/>
        <v>0.95961999999999992</v>
      </c>
      <c r="AG92" s="26">
        <f t="shared" si="12"/>
        <v>0.97885000000000011</v>
      </c>
      <c r="AH92" s="26">
        <f t="shared" si="13"/>
        <v>0.98269000000000006</v>
      </c>
    </row>
    <row r="93" spans="1:34" s="2" customFormat="1" ht="62.4" x14ac:dyDescent="0.3">
      <c r="A93" s="27">
        <v>88</v>
      </c>
      <c r="B93" s="3" t="s">
        <v>862</v>
      </c>
      <c r="C93" s="3" t="s">
        <v>863</v>
      </c>
      <c r="D93" s="3" t="s">
        <v>864</v>
      </c>
      <c r="E93" s="49">
        <v>153.63640000000001</v>
      </c>
      <c r="F93" s="49">
        <v>38.090899999999998</v>
      </c>
      <c r="G93" s="49">
        <v>9.2727000000000004</v>
      </c>
      <c r="H93" s="49">
        <v>9.2727000000000004</v>
      </c>
      <c r="I93" s="49">
        <v>9.7272999999999996</v>
      </c>
      <c r="J93" s="49">
        <v>9.8181999999999992</v>
      </c>
      <c r="K93" s="49">
        <v>66.909100000000009</v>
      </c>
      <c r="L93" s="49">
        <v>9</v>
      </c>
      <c r="M93" s="49">
        <v>9.2727000000000004</v>
      </c>
      <c r="N93" s="49">
        <v>9.9091000000000005</v>
      </c>
      <c r="O93" s="49">
        <v>9.4544999999999995</v>
      </c>
      <c r="P93" s="49">
        <v>9.9091000000000005</v>
      </c>
      <c r="Q93" s="49">
        <v>9.8181999999999992</v>
      </c>
      <c r="R93" s="49">
        <v>9.5455000000000005</v>
      </c>
      <c r="S93" s="49">
        <v>19.636400000000002</v>
      </c>
      <c r="T93" s="49">
        <v>9.7272999999999996</v>
      </c>
      <c r="U93" s="49">
        <v>9.9091000000000005</v>
      </c>
      <c r="V93" s="49">
        <v>29</v>
      </c>
      <c r="W93" s="49">
        <v>9.0908999999999995</v>
      </c>
      <c r="X93" s="49">
        <v>9.9091000000000005</v>
      </c>
      <c r="Y93" s="49">
        <v>10</v>
      </c>
      <c r="AB93" s="26">
        <f t="shared" si="7"/>
        <v>0.98182000000000003</v>
      </c>
      <c r="AC93" s="26">
        <f t="shared" si="8"/>
        <v>0.97272999999999998</v>
      </c>
      <c r="AD93" s="26">
        <f t="shared" si="9"/>
        <v>0.99091000000000007</v>
      </c>
      <c r="AE93" s="26">
        <f t="shared" si="10"/>
        <v>0.96666666666666667</v>
      </c>
      <c r="AF93" s="26">
        <f t="shared" si="11"/>
        <v>0.90908999999999995</v>
      </c>
      <c r="AG93" s="26">
        <f t="shared" si="12"/>
        <v>0.99091000000000007</v>
      </c>
      <c r="AH93" s="26">
        <f t="shared" si="13"/>
        <v>1</v>
      </c>
    </row>
    <row r="94" spans="1:34" s="2" customFormat="1" ht="62.4" x14ac:dyDescent="0.3">
      <c r="A94" s="27">
        <v>89</v>
      </c>
      <c r="B94" s="3" t="s">
        <v>865</v>
      </c>
      <c r="C94" s="3" t="s">
        <v>866</v>
      </c>
      <c r="D94" s="3" t="s">
        <v>867</v>
      </c>
      <c r="E94" s="49">
        <v>157.6677</v>
      </c>
      <c r="F94" s="49">
        <v>39.523800000000001</v>
      </c>
      <c r="G94" s="49">
        <v>9.8356999999999992</v>
      </c>
      <c r="H94" s="49">
        <v>9.8952000000000009</v>
      </c>
      <c r="I94" s="49">
        <v>9.8762000000000008</v>
      </c>
      <c r="J94" s="49">
        <v>9.9167000000000005</v>
      </c>
      <c r="K94" s="49">
        <v>68.648700000000005</v>
      </c>
      <c r="L94" s="49">
        <v>9.7249999999999996</v>
      </c>
      <c r="M94" s="49">
        <v>9.8571000000000009</v>
      </c>
      <c r="N94" s="49">
        <v>9.8619000000000003</v>
      </c>
      <c r="O94" s="49">
        <v>9.6071000000000009</v>
      </c>
      <c r="P94" s="49">
        <v>9.9214000000000002</v>
      </c>
      <c r="Q94" s="49">
        <v>9.9214000000000002</v>
      </c>
      <c r="R94" s="49">
        <v>9.7547999999999995</v>
      </c>
      <c r="S94" s="49">
        <v>19.914300000000001</v>
      </c>
      <c r="T94" s="49">
        <v>9.9595000000000002</v>
      </c>
      <c r="U94" s="49">
        <v>9.9548000000000005</v>
      </c>
      <c r="V94" s="49">
        <v>29.5809</v>
      </c>
      <c r="W94" s="49">
        <v>9.7286000000000001</v>
      </c>
      <c r="X94" s="49">
        <v>9.9332999999999991</v>
      </c>
      <c r="Y94" s="49">
        <v>9.9190000000000005</v>
      </c>
      <c r="AB94" s="26">
        <f t="shared" si="7"/>
        <v>0.99571500000000002</v>
      </c>
      <c r="AC94" s="26">
        <f t="shared" si="8"/>
        <v>0.99595</v>
      </c>
      <c r="AD94" s="26">
        <f t="shared" si="9"/>
        <v>0.99548000000000003</v>
      </c>
      <c r="AE94" s="26">
        <f t="shared" si="10"/>
        <v>0.98603000000000007</v>
      </c>
      <c r="AF94" s="26">
        <f t="shared" si="11"/>
        <v>0.97286000000000006</v>
      </c>
      <c r="AG94" s="26">
        <f t="shared" si="12"/>
        <v>0.99332999999999994</v>
      </c>
      <c r="AH94" s="26">
        <f t="shared" si="13"/>
        <v>0.9919</v>
      </c>
    </row>
    <row r="95" spans="1:34" s="2" customFormat="1" ht="62.4" x14ac:dyDescent="0.3">
      <c r="A95" s="27">
        <v>90</v>
      </c>
      <c r="B95" s="3" t="s">
        <v>868</v>
      </c>
      <c r="C95" s="3" t="s">
        <v>869</v>
      </c>
      <c r="D95" s="3" t="s">
        <v>870</v>
      </c>
      <c r="E95" s="49">
        <v>95</v>
      </c>
      <c r="F95" s="49">
        <v>25</v>
      </c>
      <c r="G95" s="49">
        <v>10</v>
      </c>
      <c r="H95" s="49">
        <v>5</v>
      </c>
      <c r="I95" s="49">
        <v>5</v>
      </c>
      <c r="J95" s="49">
        <v>5</v>
      </c>
      <c r="K95" s="49">
        <v>40</v>
      </c>
      <c r="L95" s="49">
        <v>0</v>
      </c>
      <c r="M95" s="49">
        <v>10</v>
      </c>
      <c r="N95" s="49">
        <v>10</v>
      </c>
      <c r="O95" s="49">
        <v>5</v>
      </c>
      <c r="P95" s="49">
        <v>10</v>
      </c>
      <c r="Q95" s="49">
        <v>5</v>
      </c>
      <c r="R95" s="49">
        <v>0</v>
      </c>
      <c r="S95" s="49">
        <v>10</v>
      </c>
      <c r="T95" s="49">
        <v>0</v>
      </c>
      <c r="U95" s="49">
        <v>10</v>
      </c>
      <c r="V95" s="49">
        <v>20</v>
      </c>
      <c r="W95" s="49">
        <v>0</v>
      </c>
      <c r="X95" s="49">
        <v>10</v>
      </c>
      <c r="Y95" s="49">
        <v>10</v>
      </c>
      <c r="AB95" s="26">
        <f t="shared" si="7"/>
        <v>0.5</v>
      </c>
      <c r="AC95" s="26">
        <f t="shared" si="8"/>
        <v>0</v>
      </c>
      <c r="AD95" s="26">
        <f t="shared" si="9"/>
        <v>1</v>
      </c>
      <c r="AE95" s="26">
        <f t="shared" si="10"/>
        <v>0.66666666666666663</v>
      </c>
      <c r="AF95" s="26">
        <f t="shared" si="11"/>
        <v>0</v>
      </c>
      <c r="AG95" s="26">
        <f t="shared" si="12"/>
        <v>1</v>
      </c>
      <c r="AH95" s="26">
        <f t="shared" si="13"/>
        <v>1</v>
      </c>
    </row>
    <row r="96" spans="1:34" s="2" customFormat="1" ht="62.4" x14ac:dyDescent="0.3">
      <c r="A96" s="27">
        <v>91</v>
      </c>
      <c r="B96" s="3" t="s">
        <v>871</v>
      </c>
      <c r="C96" s="3" t="s">
        <v>872</v>
      </c>
      <c r="D96" s="3" t="s">
        <v>873</v>
      </c>
      <c r="E96" s="49">
        <v>141.31369999999998</v>
      </c>
      <c r="F96" s="49">
        <v>35.274499999999996</v>
      </c>
      <c r="G96" s="49">
        <v>8.6274999999999995</v>
      </c>
      <c r="H96" s="49">
        <v>8.5489999999999995</v>
      </c>
      <c r="I96" s="49">
        <v>9.0980000000000008</v>
      </c>
      <c r="J96" s="49">
        <v>9</v>
      </c>
      <c r="K96" s="49">
        <v>60.490200000000009</v>
      </c>
      <c r="L96" s="49">
        <v>8.470600000000001</v>
      </c>
      <c r="M96" s="49">
        <v>8.7646999999999995</v>
      </c>
      <c r="N96" s="49">
        <v>8.8627000000000002</v>
      </c>
      <c r="O96" s="49">
        <v>8.4510000000000005</v>
      </c>
      <c r="P96" s="49">
        <v>9.2353000000000005</v>
      </c>
      <c r="Q96" s="49">
        <v>9.0784000000000002</v>
      </c>
      <c r="R96" s="49">
        <v>7.6275000000000004</v>
      </c>
      <c r="S96" s="49">
        <v>18.5686</v>
      </c>
      <c r="T96" s="49">
        <v>9.3332999999999995</v>
      </c>
      <c r="U96" s="49">
        <v>9.2353000000000005</v>
      </c>
      <c r="V96" s="49">
        <v>26.980399999999996</v>
      </c>
      <c r="W96" s="49">
        <v>8.4705999999999992</v>
      </c>
      <c r="X96" s="49">
        <v>9.0391999999999992</v>
      </c>
      <c r="Y96" s="49">
        <v>9.4705999999999992</v>
      </c>
      <c r="AB96" s="26">
        <f t="shared" si="7"/>
        <v>0.92843000000000009</v>
      </c>
      <c r="AC96" s="26">
        <f t="shared" si="8"/>
        <v>0.93332999999999999</v>
      </c>
      <c r="AD96" s="26">
        <f t="shared" si="9"/>
        <v>0.92353000000000007</v>
      </c>
      <c r="AE96" s="26">
        <f t="shared" si="10"/>
        <v>0.89934666666666663</v>
      </c>
      <c r="AF96" s="26">
        <f t="shared" si="11"/>
        <v>0.84705999999999992</v>
      </c>
      <c r="AG96" s="26">
        <f t="shared" si="12"/>
        <v>0.90391999999999995</v>
      </c>
      <c r="AH96" s="26">
        <f t="shared" si="13"/>
        <v>0.9470599999999999</v>
      </c>
    </row>
    <row r="97" spans="1:34" s="2" customFormat="1" ht="62.4" x14ac:dyDescent="0.3">
      <c r="A97" s="27">
        <v>92</v>
      </c>
      <c r="B97" s="3" t="s">
        <v>874</v>
      </c>
      <c r="C97" s="3" t="s">
        <v>875</v>
      </c>
      <c r="D97" s="3" t="s">
        <v>876</v>
      </c>
      <c r="E97" s="49">
        <v>130.99994999999998</v>
      </c>
      <c r="F97" s="49">
        <v>33.023800000000001</v>
      </c>
      <c r="G97" s="49">
        <v>8.2857000000000003</v>
      </c>
      <c r="H97" s="49">
        <v>7.4523999999999999</v>
      </c>
      <c r="I97" s="49">
        <v>9.1189999999999998</v>
      </c>
      <c r="J97" s="49">
        <v>8.1667000000000005</v>
      </c>
      <c r="K97" s="49">
        <v>55.571349999999995</v>
      </c>
      <c r="L97" s="49">
        <v>7.9285499999999995</v>
      </c>
      <c r="M97" s="49">
        <v>7.8333000000000004</v>
      </c>
      <c r="N97" s="49">
        <v>7.9047999999999998</v>
      </c>
      <c r="O97" s="49">
        <v>8.3094999999999999</v>
      </c>
      <c r="P97" s="49">
        <v>8.3332999999999995</v>
      </c>
      <c r="Q97" s="49">
        <v>8.1189999999999998</v>
      </c>
      <c r="R97" s="49">
        <v>7.1429</v>
      </c>
      <c r="S97" s="49">
        <v>18.214300000000001</v>
      </c>
      <c r="T97" s="49">
        <v>9.2619000000000007</v>
      </c>
      <c r="U97" s="49">
        <v>8.9524000000000008</v>
      </c>
      <c r="V97" s="49">
        <v>24.1905</v>
      </c>
      <c r="W97" s="49">
        <v>7.0713999999999997</v>
      </c>
      <c r="X97" s="49">
        <v>8.3810000000000002</v>
      </c>
      <c r="Y97" s="49">
        <v>8.7380999999999993</v>
      </c>
      <c r="AB97" s="26">
        <f t="shared" si="7"/>
        <v>0.91071500000000005</v>
      </c>
      <c r="AC97" s="26">
        <f t="shared" si="8"/>
        <v>0.92619000000000007</v>
      </c>
      <c r="AD97" s="26">
        <f t="shared" si="9"/>
        <v>0.89524000000000004</v>
      </c>
      <c r="AE97" s="26">
        <f t="shared" si="10"/>
        <v>0.80635000000000012</v>
      </c>
      <c r="AF97" s="26">
        <f t="shared" si="11"/>
        <v>0.70713999999999999</v>
      </c>
      <c r="AG97" s="26">
        <f t="shared" si="12"/>
        <v>0.83810000000000007</v>
      </c>
      <c r="AH97" s="26">
        <f t="shared" si="13"/>
        <v>0.87380999999999998</v>
      </c>
    </row>
    <row r="98" spans="1:34" s="2" customFormat="1" ht="62.4" x14ac:dyDescent="0.3">
      <c r="A98" s="27">
        <v>93</v>
      </c>
      <c r="B98" s="3" t="s">
        <v>877</v>
      </c>
      <c r="C98" s="3" t="s">
        <v>878</v>
      </c>
      <c r="D98" s="3" t="s">
        <v>879</v>
      </c>
      <c r="E98" s="49">
        <v>149.67134999999999</v>
      </c>
      <c r="F98" s="49">
        <v>36.521999999999998</v>
      </c>
      <c r="G98" s="49">
        <v>8.6855499999999992</v>
      </c>
      <c r="H98" s="49">
        <v>8.6666500000000006</v>
      </c>
      <c r="I98" s="49">
        <v>9.7736000000000001</v>
      </c>
      <c r="J98" s="49">
        <v>9.3962000000000003</v>
      </c>
      <c r="K98" s="49">
        <v>66.303449999999998</v>
      </c>
      <c r="L98" s="49">
        <v>9.4323999999999995</v>
      </c>
      <c r="M98" s="49">
        <v>9.6257999999999999</v>
      </c>
      <c r="N98" s="49">
        <v>9.5880499999999991</v>
      </c>
      <c r="O98" s="49">
        <v>9.7012499999999999</v>
      </c>
      <c r="P98" s="49">
        <v>9.7924499999999988</v>
      </c>
      <c r="Q98" s="49">
        <v>9.7043999999999997</v>
      </c>
      <c r="R98" s="49">
        <v>8.4590999999999994</v>
      </c>
      <c r="S98" s="49">
        <v>18.540900000000001</v>
      </c>
      <c r="T98" s="49">
        <v>9.3207500000000003</v>
      </c>
      <c r="U98" s="49">
        <v>9.2201500000000003</v>
      </c>
      <c r="V98" s="49">
        <v>28.305</v>
      </c>
      <c r="W98" s="49">
        <v>8.7546999999999997</v>
      </c>
      <c r="X98" s="49">
        <v>9.6981000000000002</v>
      </c>
      <c r="Y98" s="49">
        <v>9.8521999999999998</v>
      </c>
      <c r="AB98" s="26">
        <f t="shared" si="7"/>
        <v>0.92704500000000001</v>
      </c>
      <c r="AC98" s="26">
        <f t="shared" si="8"/>
        <v>0.93207499999999999</v>
      </c>
      <c r="AD98" s="26">
        <f t="shared" si="9"/>
        <v>0.92201500000000003</v>
      </c>
      <c r="AE98" s="26">
        <f t="shared" si="10"/>
        <v>0.94349999999999989</v>
      </c>
      <c r="AF98" s="26">
        <f t="shared" si="11"/>
        <v>0.87546999999999997</v>
      </c>
      <c r="AG98" s="26">
        <f t="shared" si="12"/>
        <v>0.96981000000000006</v>
      </c>
      <c r="AH98" s="26">
        <f t="shared" si="13"/>
        <v>0.98521999999999998</v>
      </c>
    </row>
    <row r="99" spans="1:34" s="2" customFormat="1" ht="62.4" x14ac:dyDescent="0.3">
      <c r="A99" s="27">
        <v>94</v>
      </c>
      <c r="B99" s="3" t="s">
        <v>880</v>
      </c>
      <c r="C99" s="3" t="s">
        <v>881</v>
      </c>
      <c r="D99" s="3" t="s">
        <v>882</v>
      </c>
      <c r="E99" s="49">
        <v>143.50190000000001</v>
      </c>
      <c r="F99" s="49">
        <v>35.951999999999998</v>
      </c>
      <c r="G99" s="49">
        <v>8.9187999999999992</v>
      </c>
      <c r="H99" s="49">
        <v>9.0037000000000003</v>
      </c>
      <c r="I99" s="49">
        <v>9.0959000000000003</v>
      </c>
      <c r="J99" s="49">
        <v>8.9336000000000002</v>
      </c>
      <c r="K99" s="49">
        <v>61.9041</v>
      </c>
      <c r="L99" s="49">
        <v>8.5276999999999994</v>
      </c>
      <c r="M99" s="49">
        <v>9.0442999999999998</v>
      </c>
      <c r="N99" s="49">
        <v>8.9482999999999997</v>
      </c>
      <c r="O99" s="49">
        <v>8.0111000000000008</v>
      </c>
      <c r="P99" s="49">
        <v>9.0775000000000006</v>
      </c>
      <c r="Q99" s="49">
        <v>9.1106999999999996</v>
      </c>
      <c r="R99" s="49">
        <v>9.1844999999999999</v>
      </c>
      <c r="S99" s="49">
        <v>18.830300000000001</v>
      </c>
      <c r="T99" s="49">
        <v>9.4244000000000003</v>
      </c>
      <c r="U99" s="49">
        <v>9.4059000000000008</v>
      </c>
      <c r="V99" s="49">
        <v>26.8155</v>
      </c>
      <c r="W99" s="49">
        <v>8.3284000000000002</v>
      </c>
      <c r="X99" s="49">
        <v>9.2029999999999994</v>
      </c>
      <c r="Y99" s="49">
        <v>9.2841000000000005</v>
      </c>
      <c r="AB99" s="26">
        <f t="shared" si="7"/>
        <v>0.9415150000000001</v>
      </c>
      <c r="AC99" s="26">
        <f t="shared" si="8"/>
        <v>0.94244000000000006</v>
      </c>
      <c r="AD99" s="26">
        <f t="shared" si="9"/>
        <v>0.94059000000000004</v>
      </c>
      <c r="AE99" s="26">
        <f t="shared" si="10"/>
        <v>0.89385000000000003</v>
      </c>
      <c r="AF99" s="26">
        <f t="shared" si="11"/>
        <v>0.83284000000000002</v>
      </c>
      <c r="AG99" s="26">
        <f t="shared" si="12"/>
        <v>0.9202999999999999</v>
      </c>
      <c r="AH99" s="26">
        <f t="shared" si="13"/>
        <v>0.92841000000000007</v>
      </c>
    </row>
    <row r="100" spans="1:34" s="2" customFormat="1" ht="62.4" x14ac:dyDescent="0.3">
      <c r="A100" s="27">
        <v>95</v>
      </c>
      <c r="B100" s="3" t="s">
        <v>883</v>
      </c>
      <c r="C100" s="3" t="s">
        <v>884</v>
      </c>
      <c r="D100" s="3" t="s">
        <v>885</v>
      </c>
      <c r="E100" s="49">
        <v>152.7828543233083</v>
      </c>
      <c r="F100" s="49">
        <v>38.798931578947375</v>
      </c>
      <c r="G100" s="49">
        <v>9.776486842105264</v>
      </c>
      <c r="H100" s="49">
        <v>9.6867864661654135</v>
      </c>
      <c r="I100" s="49">
        <v>9.7001582706766918</v>
      </c>
      <c r="J100" s="49">
        <v>9.6355000000000004</v>
      </c>
      <c r="K100" s="49">
        <v>65.240597932330829</v>
      </c>
      <c r="L100" s="49">
        <v>9.5168328947368419</v>
      </c>
      <c r="M100" s="49">
        <v>9.5299421052631565</v>
      </c>
      <c r="N100" s="49">
        <v>9.5875236842105274</v>
      </c>
      <c r="O100" s="49">
        <v>9.5465266917293228</v>
      </c>
      <c r="P100" s="49">
        <v>9.6379142857142845</v>
      </c>
      <c r="Q100" s="49">
        <v>9.5491454887218055</v>
      </c>
      <c r="R100" s="49">
        <v>7.8727127819548866</v>
      </c>
      <c r="S100" s="49">
        <v>19.578835714285717</v>
      </c>
      <c r="T100" s="49">
        <v>9.7745834586466174</v>
      </c>
      <c r="U100" s="49">
        <v>9.8042522556390974</v>
      </c>
      <c r="V100" s="49">
        <v>29.164489097744358</v>
      </c>
      <c r="W100" s="49">
        <v>9.5517000000000003</v>
      </c>
      <c r="X100" s="49">
        <v>9.7994710526315778</v>
      </c>
      <c r="Y100" s="49">
        <v>9.8133180451127817</v>
      </c>
      <c r="AB100" s="26">
        <f t="shared" si="7"/>
        <v>0.97894178571428569</v>
      </c>
      <c r="AC100" s="26">
        <f t="shared" si="8"/>
        <v>0.97745834586466174</v>
      </c>
      <c r="AD100" s="26">
        <f t="shared" si="9"/>
        <v>0.98042522556390976</v>
      </c>
      <c r="AE100" s="26">
        <f t="shared" si="10"/>
        <v>0.97214963659147868</v>
      </c>
      <c r="AF100" s="26">
        <f t="shared" si="11"/>
        <v>0.95517000000000007</v>
      </c>
      <c r="AG100" s="26">
        <f t="shared" si="12"/>
        <v>0.97994710526315776</v>
      </c>
      <c r="AH100" s="26">
        <f t="shared" si="13"/>
        <v>0.98133180451127822</v>
      </c>
    </row>
    <row r="101" spans="1:34" s="2" customFormat="1" ht="62.4" x14ac:dyDescent="0.3">
      <c r="A101" s="27">
        <v>96</v>
      </c>
      <c r="B101" s="3" t="s">
        <v>886</v>
      </c>
      <c r="C101" s="3" t="s">
        <v>887</v>
      </c>
      <c r="D101" s="3" t="s">
        <v>888</v>
      </c>
      <c r="E101" s="49">
        <v>150.51585</v>
      </c>
      <c r="F101" s="49">
        <v>38.222200000000001</v>
      </c>
      <c r="G101" s="49">
        <v>9.5714000000000006</v>
      </c>
      <c r="H101" s="49">
        <v>9.5078999999999994</v>
      </c>
      <c r="I101" s="49">
        <v>9.7380999999999993</v>
      </c>
      <c r="J101" s="49">
        <v>9.4047999999999998</v>
      </c>
      <c r="K101" s="49">
        <v>64.087250000000012</v>
      </c>
      <c r="L101" s="49">
        <v>9.2380500000000012</v>
      </c>
      <c r="M101" s="49">
        <v>9.3175000000000008</v>
      </c>
      <c r="N101" s="49">
        <v>9.4524000000000008</v>
      </c>
      <c r="O101" s="49">
        <v>9.0952000000000002</v>
      </c>
      <c r="P101" s="49">
        <v>9.4762000000000004</v>
      </c>
      <c r="Q101" s="49">
        <v>9.4365000000000006</v>
      </c>
      <c r="R101" s="49">
        <v>8.0714000000000006</v>
      </c>
      <c r="S101" s="49">
        <v>19.682600000000001</v>
      </c>
      <c r="T101" s="49">
        <v>9.7777999999999992</v>
      </c>
      <c r="U101" s="49">
        <v>9.9047999999999998</v>
      </c>
      <c r="V101" s="49">
        <v>28.523800000000001</v>
      </c>
      <c r="W101" s="49">
        <v>9.1031999999999993</v>
      </c>
      <c r="X101" s="49">
        <v>9.6745999999999999</v>
      </c>
      <c r="Y101" s="49">
        <v>9.7460000000000004</v>
      </c>
      <c r="AB101" s="26">
        <f t="shared" si="7"/>
        <v>0.98412999999999995</v>
      </c>
      <c r="AC101" s="26">
        <f t="shared" si="8"/>
        <v>0.97777999999999987</v>
      </c>
      <c r="AD101" s="26">
        <f t="shared" si="9"/>
        <v>0.99048000000000003</v>
      </c>
      <c r="AE101" s="26">
        <f t="shared" si="10"/>
        <v>0.95079333333333338</v>
      </c>
      <c r="AF101" s="26">
        <f t="shared" si="11"/>
        <v>0.91031999999999991</v>
      </c>
      <c r="AG101" s="26">
        <f t="shared" si="12"/>
        <v>0.96745999999999999</v>
      </c>
      <c r="AH101" s="26">
        <f t="shared" si="13"/>
        <v>0.97460000000000002</v>
      </c>
    </row>
    <row r="102" spans="1:34" s="2" customFormat="1" ht="62.4" x14ac:dyDescent="0.3">
      <c r="A102" s="27">
        <v>97</v>
      </c>
      <c r="B102" s="3" t="s">
        <v>889</v>
      </c>
      <c r="C102" s="3" t="s">
        <v>890</v>
      </c>
      <c r="D102" s="3" t="s">
        <v>891</v>
      </c>
      <c r="E102" s="49">
        <v>152.1396</v>
      </c>
      <c r="F102" s="49">
        <v>38.4619</v>
      </c>
      <c r="G102" s="49">
        <v>9.5329999999999995</v>
      </c>
      <c r="H102" s="49">
        <v>9.5481999999999996</v>
      </c>
      <c r="I102" s="49">
        <v>9.7715999999999994</v>
      </c>
      <c r="J102" s="49">
        <v>9.6090999999999998</v>
      </c>
      <c r="K102" s="49">
        <v>65.632000000000005</v>
      </c>
      <c r="L102" s="49">
        <v>9.4085999999999999</v>
      </c>
      <c r="M102" s="49">
        <v>9.5938999999999997</v>
      </c>
      <c r="N102" s="49">
        <v>9.4415999999999993</v>
      </c>
      <c r="O102" s="49">
        <v>9.2385999999999999</v>
      </c>
      <c r="P102" s="49">
        <v>9.5381</v>
      </c>
      <c r="Q102" s="49">
        <v>9.2843</v>
      </c>
      <c r="R102" s="49">
        <v>9.1268999999999991</v>
      </c>
      <c r="S102" s="49">
        <v>19.258899999999997</v>
      </c>
      <c r="T102" s="49">
        <v>9.7106999999999992</v>
      </c>
      <c r="U102" s="49">
        <v>9.5481999999999996</v>
      </c>
      <c r="V102" s="49">
        <v>28.786799999999999</v>
      </c>
      <c r="W102" s="49">
        <v>9.4161999999999999</v>
      </c>
      <c r="X102" s="49">
        <v>9.6447000000000003</v>
      </c>
      <c r="Y102" s="49">
        <v>9.7258999999999993</v>
      </c>
      <c r="AB102" s="26">
        <f t="shared" si="7"/>
        <v>0.96294499999999994</v>
      </c>
      <c r="AC102" s="26">
        <f t="shared" si="8"/>
        <v>0.97106999999999988</v>
      </c>
      <c r="AD102" s="26">
        <f t="shared" si="9"/>
        <v>0.95482</v>
      </c>
      <c r="AE102" s="26">
        <f t="shared" si="10"/>
        <v>0.95956000000000008</v>
      </c>
      <c r="AF102" s="26">
        <f t="shared" si="11"/>
        <v>0.94162000000000001</v>
      </c>
      <c r="AG102" s="26">
        <f t="shared" si="12"/>
        <v>0.96447000000000005</v>
      </c>
      <c r="AH102" s="26">
        <f t="shared" si="13"/>
        <v>0.97258999999999995</v>
      </c>
    </row>
    <row r="103" spans="1:34" s="2" customFormat="1" ht="62.4" x14ac:dyDescent="0.3">
      <c r="A103" s="27">
        <v>98</v>
      </c>
      <c r="B103" s="3" t="s">
        <v>892</v>
      </c>
      <c r="C103" s="3" t="s">
        <v>893</v>
      </c>
      <c r="D103" s="3" t="s">
        <v>894</v>
      </c>
      <c r="E103" s="49">
        <v>146.12184999999999</v>
      </c>
      <c r="F103" s="49">
        <v>37.051299999999998</v>
      </c>
      <c r="G103" s="49">
        <v>9.3461999999999996</v>
      </c>
      <c r="H103" s="49">
        <v>9.2050999999999998</v>
      </c>
      <c r="I103" s="49">
        <v>9.4359000000000002</v>
      </c>
      <c r="J103" s="49">
        <v>9.0640999999999998</v>
      </c>
      <c r="K103" s="49">
        <v>62.17315</v>
      </c>
      <c r="L103" s="49">
        <v>9.1730499999999999</v>
      </c>
      <c r="M103" s="49">
        <v>8.859</v>
      </c>
      <c r="N103" s="49">
        <v>9.0512999999999995</v>
      </c>
      <c r="O103" s="49">
        <v>9.0128000000000004</v>
      </c>
      <c r="P103" s="49">
        <v>8.9871999999999996</v>
      </c>
      <c r="Q103" s="49">
        <v>8.7308000000000003</v>
      </c>
      <c r="R103" s="49">
        <v>8.359</v>
      </c>
      <c r="S103" s="49">
        <v>18.884599999999999</v>
      </c>
      <c r="T103" s="49">
        <v>9.359</v>
      </c>
      <c r="U103" s="49">
        <v>9.5256000000000007</v>
      </c>
      <c r="V103" s="49">
        <v>28.012799999999999</v>
      </c>
      <c r="W103" s="49">
        <v>9.0640999999999998</v>
      </c>
      <c r="X103" s="49">
        <v>9.3204999999999991</v>
      </c>
      <c r="Y103" s="49">
        <v>9.6281999999999996</v>
      </c>
      <c r="AB103" s="26">
        <f t="shared" si="7"/>
        <v>0.94423000000000001</v>
      </c>
      <c r="AC103" s="26">
        <f t="shared" si="8"/>
        <v>0.93589999999999995</v>
      </c>
      <c r="AD103" s="26">
        <f t="shared" si="9"/>
        <v>0.95256000000000007</v>
      </c>
      <c r="AE103" s="26">
        <f t="shared" si="10"/>
        <v>0.93376000000000003</v>
      </c>
      <c r="AF103" s="26">
        <f t="shared" si="11"/>
        <v>0.90640999999999994</v>
      </c>
      <c r="AG103" s="26">
        <f t="shared" si="12"/>
        <v>0.93204999999999993</v>
      </c>
      <c r="AH103" s="26">
        <f t="shared" si="13"/>
        <v>0.96282000000000001</v>
      </c>
    </row>
    <row r="104" spans="1:34" s="2" customFormat="1" ht="62.4" x14ac:dyDescent="0.3">
      <c r="A104" s="27">
        <v>99</v>
      </c>
      <c r="B104" s="3" t="s">
        <v>895</v>
      </c>
      <c r="C104" s="3" t="s">
        <v>896</v>
      </c>
      <c r="D104" s="3" t="s">
        <v>897</v>
      </c>
      <c r="E104" s="49">
        <v>149.6199</v>
      </c>
      <c r="F104" s="49">
        <v>37.410899999999998</v>
      </c>
      <c r="G104" s="49">
        <v>9.3272999999999993</v>
      </c>
      <c r="H104" s="49">
        <v>9.2835999999999999</v>
      </c>
      <c r="I104" s="49">
        <v>9.4364000000000008</v>
      </c>
      <c r="J104" s="49">
        <v>9.3635999999999999</v>
      </c>
      <c r="K104" s="49">
        <v>65.496300000000005</v>
      </c>
      <c r="L104" s="49">
        <v>9.4309000000000012</v>
      </c>
      <c r="M104" s="49">
        <v>9.44</v>
      </c>
      <c r="N104" s="49">
        <v>9.4</v>
      </c>
      <c r="O104" s="49">
        <v>9.5344999999999995</v>
      </c>
      <c r="P104" s="49">
        <v>9.3454999999999995</v>
      </c>
      <c r="Q104" s="49">
        <v>9.2727000000000004</v>
      </c>
      <c r="R104" s="49">
        <v>9.0726999999999993</v>
      </c>
      <c r="S104" s="49">
        <v>18.690899999999999</v>
      </c>
      <c r="T104" s="49">
        <v>9.3527000000000005</v>
      </c>
      <c r="U104" s="49">
        <v>9.3382000000000005</v>
      </c>
      <c r="V104" s="49">
        <v>28.021799999999999</v>
      </c>
      <c r="W104" s="49">
        <v>9.3963999999999999</v>
      </c>
      <c r="X104" s="49">
        <v>9.2909000000000006</v>
      </c>
      <c r="Y104" s="49">
        <v>9.3345000000000002</v>
      </c>
      <c r="AB104" s="26">
        <f t="shared" si="7"/>
        <v>0.93454500000000007</v>
      </c>
      <c r="AC104" s="26">
        <f t="shared" si="8"/>
        <v>0.93527000000000005</v>
      </c>
      <c r="AD104" s="26">
        <f t="shared" si="9"/>
        <v>0.93382000000000009</v>
      </c>
      <c r="AE104" s="26">
        <f t="shared" si="10"/>
        <v>0.93406000000000011</v>
      </c>
      <c r="AF104" s="26">
        <f t="shared" si="11"/>
        <v>0.93964000000000003</v>
      </c>
      <c r="AG104" s="26">
        <f t="shared" si="12"/>
        <v>0.92909000000000008</v>
      </c>
      <c r="AH104" s="26">
        <f t="shared" si="13"/>
        <v>0.93345</v>
      </c>
    </row>
    <row r="105" spans="1:34" s="2" customFormat="1" ht="62.4" x14ac:dyDescent="0.3">
      <c r="A105" s="27">
        <v>100</v>
      </c>
      <c r="B105" s="3" t="s">
        <v>898</v>
      </c>
      <c r="C105" s="3" t="s">
        <v>899</v>
      </c>
      <c r="D105" s="3" t="s">
        <v>900</v>
      </c>
      <c r="E105" s="49">
        <v>130.01105000000001</v>
      </c>
      <c r="F105" s="49">
        <v>34.514600000000002</v>
      </c>
      <c r="G105" s="49">
        <v>8.5724999999999998</v>
      </c>
      <c r="H105" s="49">
        <v>8.6232000000000006</v>
      </c>
      <c r="I105" s="49">
        <v>8.7898999999999994</v>
      </c>
      <c r="J105" s="49">
        <v>8.5289999999999999</v>
      </c>
      <c r="K105" s="49">
        <v>53.068850000000005</v>
      </c>
      <c r="L105" s="49">
        <v>7.9166499999999997</v>
      </c>
      <c r="M105" s="49">
        <v>8.1303999999999998</v>
      </c>
      <c r="N105" s="49">
        <v>7.9782999999999999</v>
      </c>
      <c r="O105" s="49">
        <v>6.2245999999999997</v>
      </c>
      <c r="P105" s="49">
        <v>7.8551000000000002</v>
      </c>
      <c r="Q105" s="49">
        <v>8.0289999999999999</v>
      </c>
      <c r="R105" s="49">
        <v>6.9348000000000001</v>
      </c>
      <c r="S105" s="49">
        <v>17.608699999999999</v>
      </c>
      <c r="T105" s="49">
        <v>8.9202999999999992</v>
      </c>
      <c r="U105" s="49">
        <v>8.6883999999999997</v>
      </c>
      <c r="V105" s="49">
        <v>24.818899999999999</v>
      </c>
      <c r="W105" s="49">
        <v>7.8696000000000002</v>
      </c>
      <c r="X105" s="49">
        <v>8.3551000000000002</v>
      </c>
      <c r="Y105" s="49">
        <v>8.5942000000000007</v>
      </c>
      <c r="AB105" s="26">
        <f t="shared" si="7"/>
        <v>0.88043499999999986</v>
      </c>
      <c r="AC105" s="26">
        <f t="shared" si="8"/>
        <v>0.89202999999999988</v>
      </c>
      <c r="AD105" s="26">
        <f t="shared" si="9"/>
        <v>0.86883999999999995</v>
      </c>
      <c r="AE105" s="26">
        <f t="shared" si="10"/>
        <v>0.82729666666666668</v>
      </c>
      <c r="AF105" s="26">
        <f t="shared" si="11"/>
        <v>0.78695999999999999</v>
      </c>
      <c r="AG105" s="26">
        <f t="shared" si="12"/>
        <v>0.83550999999999997</v>
      </c>
      <c r="AH105" s="26">
        <f t="shared" si="13"/>
        <v>0.85942000000000007</v>
      </c>
    </row>
    <row r="106" spans="1:34" s="2" customFormat="1" ht="62.4" x14ac:dyDescent="0.3">
      <c r="A106" s="27">
        <v>101</v>
      </c>
      <c r="B106" s="3" t="s">
        <v>901</v>
      </c>
      <c r="C106" s="3" t="s">
        <v>902</v>
      </c>
      <c r="D106" s="3" t="s">
        <v>903</v>
      </c>
      <c r="E106" s="49">
        <v>137.46</v>
      </c>
      <c r="F106" s="49">
        <v>35.72</v>
      </c>
      <c r="G106" s="49">
        <v>8.56</v>
      </c>
      <c r="H106" s="49">
        <v>8.7200000000000006</v>
      </c>
      <c r="I106" s="49">
        <v>9.48</v>
      </c>
      <c r="J106" s="49">
        <v>8.9600000000000009</v>
      </c>
      <c r="K106" s="49">
        <v>58.78</v>
      </c>
      <c r="L106" s="49">
        <v>8.5</v>
      </c>
      <c r="M106" s="49">
        <v>8.8800000000000008</v>
      </c>
      <c r="N106" s="49">
        <v>7.84</v>
      </c>
      <c r="O106" s="49">
        <v>8.7200000000000006</v>
      </c>
      <c r="P106" s="49">
        <v>8.76</v>
      </c>
      <c r="Q106" s="49">
        <v>8.52</v>
      </c>
      <c r="R106" s="49">
        <v>7.56</v>
      </c>
      <c r="S106" s="49">
        <v>17.04</v>
      </c>
      <c r="T106" s="49">
        <v>8.6</v>
      </c>
      <c r="U106" s="49">
        <v>8.44</v>
      </c>
      <c r="V106" s="49">
        <v>25.92</v>
      </c>
      <c r="W106" s="49">
        <v>8.36</v>
      </c>
      <c r="X106" s="49">
        <v>8.6</v>
      </c>
      <c r="Y106" s="49">
        <v>8.9600000000000009</v>
      </c>
      <c r="AB106" s="26">
        <f t="shared" si="7"/>
        <v>0.85199999999999998</v>
      </c>
      <c r="AC106" s="26">
        <f t="shared" si="8"/>
        <v>0.86</v>
      </c>
      <c r="AD106" s="26">
        <f t="shared" si="9"/>
        <v>0.84399999999999997</v>
      </c>
      <c r="AE106" s="26">
        <f t="shared" si="10"/>
        <v>0.86399999999999999</v>
      </c>
      <c r="AF106" s="26">
        <f t="shared" si="11"/>
        <v>0.83599999999999997</v>
      </c>
      <c r="AG106" s="26">
        <f t="shared" si="12"/>
        <v>0.86</v>
      </c>
      <c r="AH106" s="26">
        <f t="shared" si="13"/>
        <v>0.89600000000000013</v>
      </c>
    </row>
    <row r="107" spans="1:34" s="2" customFormat="1" ht="62.4" x14ac:dyDescent="0.3">
      <c r="A107" s="27">
        <v>102</v>
      </c>
      <c r="B107" s="3" t="s">
        <v>904</v>
      </c>
      <c r="C107" s="3" t="s">
        <v>905</v>
      </c>
      <c r="D107" s="3" t="s">
        <v>906</v>
      </c>
      <c r="E107" s="49">
        <v>152.55175000000003</v>
      </c>
      <c r="F107" s="49">
        <v>38.057000000000002</v>
      </c>
      <c r="G107" s="49">
        <v>9.5129999999999999</v>
      </c>
      <c r="H107" s="49">
        <v>9.4870000000000001</v>
      </c>
      <c r="I107" s="49">
        <v>9.5233000000000008</v>
      </c>
      <c r="J107" s="49">
        <v>9.5336999999999996</v>
      </c>
      <c r="K107" s="49">
        <v>66.354950000000002</v>
      </c>
      <c r="L107" s="49">
        <v>9.4844499999999989</v>
      </c>
      <c r="M107" s="49">
        <v>9.5648</v>
      </c>
      <c r="N107" s="49">
        <v>9.5025999999999993</v>
      </c>
      <c r="O107" s="49">
        <v>9.4248999999999992</v>
      </c>
      <c r="P107" s="49">
        <v>9.5802999999999994</v>
      </c>
      <c r="Q107" s="49">
        <v>9.5181000000000004</v>
      </c>
      <c r="R107" s="49">
        <v>9.2797999999999998</v>
      </c>
      <c r="S107" s="49">
        <v>19.3264</v>
      </c>
      <c r="T107" s="49">
        <v>9.7149999999999999</v>
      </c>
      <c r="U107" s="49">
        <v>9.6113999999999997</v>
      </c>
      <c r="V107" s="49">
        <v>28.813400000000001</v>
      </c>
      <c r="W107" s="49">
        <v>9.4715000000000007</v>
      </c>
      <c r="X107" s="49">
        <v>9.6010000000000009</v>
      </c>
      <c r="Y107" s="49">
        <v>9.7408999999999999</v>
      </c>
      <c r="AB107" s="26">
        <f t="shared" si="7"/>
        <v>0.96632000000000007</v>
      </c>
      <c r="AC107" s="26">
        <f t="shared" si="8"/>
        <v>0.97150000000000003</v>
      </c>
      <c r="AD107" s="26">
        <f t="shared" si="9"/>
        <v>0.96113999999999999</v>
      </c>
      <c r="AE107" s="26">
        <f t="shared" si="10"/>
        <v>0.96044666666666678</v>
      </c>
      <c r="AF107" s="26">
        <f t="shared" si="11"/>
        <v>0.94715000000000005</v>
      </c>
      <c r="AG107" s="26">
        <f t="shared" si="12"/>
        <v>0.96010000000000006</v>
      </c>
      <c r="AH107" s="26">
        <f t="shared" si="13"/>
        <v>0.97409000000000001</v>
      </c>
    </row>
    <row r="108" spans="1:34" s="2" customFormat="1" ht="62.4" x14ac:dyDescent="0.3">
      <c r="A108" s="27">
        <v>103</v>
      </c>
      <c r="B108" s="3" t="s">
        <v>907</v>
      </c>
      <c r="C108" s="3" t="s">
        <v>908</v>
      </c>
      <c r="D108" s="3" t="s">
        <v>909</v>
      </c>
      <c r="E108" s="49">
        <v>120.71499999999999</v>
      </c>
      <c r="F108" s="49">
        <v>31.349999999999998</v>
      </c>
      <c r="G108" s="49">
        <v>7.75</v>
      </c>
      <c r="H108" s="49">
        <v>7.64</v>
      </c>
      <c r="I108" s="49">
        <v>8.44</v>
      </c>
      <c r="J108" s="49">
        <v>7.52</v>
      </c>
      <c r="K108" s="49">
        <v>50.484999999999999</v>
      </c>
      <c r="L108" s="49">
        <v>6.6349999999999998</v>
      </c>
      <c r="M108" s="49">
        <v>8.08</v>
      </c>
      <c r="N108" s="49">
        <v>7.58</v>
      </c>
      <c r="O108" s="49">
        <v>7.38</v>
      </c>
      <c r="P108" s="49">
        <v>7.7</v>
      </c>
      <c r="Q108" s="49">
        <v>7.02</v>
      </c>
      <c r="R108" s="49">
        <v>6.09</v>
      </c>
      <c r="S108" s="49">
        <v>17.34</v>
      </c>
      <c r="T108" s="49">
        <v>8.6999999999999993</v>
      </c>
      <c r="U108" s="49">
        <v>8.64</v>
      </c>
      <c r="V108" s="49">
        <v>21.54</v>
      </c>
      <c r="W108" s="49">
        <v>5.94</v>
      </c>
      <c r="X108" s="49">
        <v>7.88</v>
      </c>
      <c r="Y108" s="49">
        <v>7.72</v>
      </c>
      <c r="AB108" s="26">
        <f t="shared" si="7"/>
        <v>0.86699999999999999</v>
      </c>
      <c r="AC108" s="26">
        <f t="shared" si="8"/>
        <v>0.86999999999999988</v>
      </c>
      <c r="AD108" s="26">
        <f t="shared" si="9"/>
        <v>0.8640000000000001</v>
      </c>
      <c r="AE108" s="26">
        <f t="shared" si="10"/>
        <v>0.71799999999999997</v>
      </c>
      <c r="AF108" s="26">
        <f t="shared" si="11"/>
        <v>0.59400000000000008</v>
      </c>
      <c r="AG108" s="26">
        <f t="shared" si="12"/>
        <v>0.78800000000000003</v>
      </c>
      <c r="AH108" s="26">
        <f t="shared" si="13"/>
        <v>0.77200000000000002</v>
      </c>
    </row>
    <row r="109" spans="1:34" s="2" customFormat="1" ht="62.4" x14ac:dyDescent="0.3">
      <c r="A109" s="27">
        <v>104</v>
      </c>
      <c r="B109" s="3" t="s">
        <v>910</v>
      </c>
      <c r="C109" s="3" t="s">
        <v>911</v>
      </c>
      <c r="D109" s="3" t="s">
        <v>912</v>
      </c>
      <c r="E109" s="49">
        <v>135.35034999999999</v>
      </c>
      <c r="F109" s="49">
        <v>34.9039</v>
      </c>
      <c r="G109" s="49">
        <v>8.6471</v>
      </c>
      <c r="H109" s="49">
        <v>8.4010999999999996</v>
      </c>
      <c r="I109" s="49">
        <v>9.1069999999999993</v>
      </c>
      <c r="J109" s="49">
        <v>8.7486999999999995</v>
      </c>
      <c r="K109" s="49">
        <v>57.077549999999995</v>
      </c>
      <c r="L109" s="49">
        <v>8.2593499999999995</v>
      </c>
      <c r="M109" s="49">
        <v>8.3315999999999999</v>
      </c>
      <c r="N109" s="49">
        <v>8.2246000000000006</v>
      </c>
      <c r="O109" s="49">
        <v>8.0373999999999999</v>
      </c>
      <c r="P109" s="49">
        <v>8.4277999999999995</v>
      </c>
      <c r="Q109" s="49">
        <v>8.3849999999999998</v>
      </c>
      <c r="R109" s="49">
        <v>7.4118000000000004</v>
      </c>
      <c r="S109" s="49">
        <v>17.994599999999998</v>
      </c>
      <c r="T109" s="49">
        <v>9.1603999999999992</v>
      </c>
      <c r="U109" s="49">
        <v>8.8341999999999992</v>
      </c>
      <c r="V109" s="49">
        <v>25.374300000000002</v>
      </c>
      <c r="W109" s="49">
        <v>7.8555999999999999</v>
      </c>
      <c r="X109" s="49">
        <v>8.6684000000000001</v>
      </c>
      <c r="Y109" s="49">
        <v>8.8503000000000007</v>
      </c>
      <c r="AB109" s="26">
        <f t="shared" si="7"/>
        <v>0.89972999999999992</v>
      </c>
      <c r="AC109" s="26">
        <f t="shared" si="8"/>
        <v>0.91603999999999997</v>
      </c>
      <c r="AD109" s="26">
        <f t="shared" si="9"/>
        <v>0.88341999999999987</v>
      </c>
      <c r="AE109" s="26">
        <f t="shared" si="10"/>
        <v>0.84581000000000006</v>
      </c>
      <c r="AF109" s="26">
        <f t="shared" si="11"/>
        <v>0.78556000000000004</v>
      </c>
      <c r="AG109" s="26">
        <f t="shared" si="12"/>
        <v>0.86684000000000005</v>
      </c>
      <c r="AH109" s="26">
        <f t="shared" si="13"/>
        <v>0.88503000000000009</v>
      </c>
    </row>
    <row r="110" spans="1:34" s="2" customFormat="1" ht="62.4" x14ac:dyDescent="0.3">
      <c r="A110" s="27">
        <v>105</v>
      </c>
      <c r="B110" s="3" t="s">
        <v>913</v>
      </c>
      <c r="C110" s="3" t="s">
        <v>914</v>
      </c>
      <c r="D110" s="3" t="s">
        <v>915</v>
      </c>
      <c r="E110" s="49">
        <v>148.47944999999999</v>
      </c>
      <c r="F110" s="49">
        <v>37.090800000000002</v>
      </c>
      <c r="G110" s="49">
        <v>9.1716999999999995</v>
      </c>
      <c r="H110" s="49">
        <v>9.2524999999999995</v>
      </c>
      <c r="I110" s="49">
        <v>9.3332999999999995</v>
      </c>
      <c r="J110" s="49">
        <v>9.3332999999999995</v>
      </c>
      <c r="K110" s="49">
        <v>64.277649999999994</v>
      </c>
      <c r="L110" s="49">
        <v>9.1363500000000002</v>
      </c>
      <c r="M110" s="49">
        <v>9.2928999999999995</v>
      </c>
      <c r="N110" s="49">
        <v>9.1414000000000009</v>
      </c>
      <c r="O110" s="49">
        <v>9.0303000000000004</v>
      </c>
      <c r="P110" s="49">
        <v>9.2222000000000008</v>
      </c>
      <c r="Q110" s="49">
        <v>9.3131000000000004</v>
      </c>
      <c r="R110" s="49">
        <v>9.1414000000000009</v>
      </c>
      <c r="S110" s="49">
        <v>18.929200000000002</v>
      </c>
      <c r="T110" s="49">
        <v>9.4343000000000004</v>
      </c>
      <c r="U110" s="49">
        <v>9.4948999999999995</v>
      </c>
      <c r="V110" s="49">
        <v>28.181800000000003</v>
      </c>
      <c r="W110" s="49">
        <v>9.2120999999999995</v>
      </c>
      <c r="X110" s="49">
        <v>9.3434000000000008</v>
      </c>
      <c r="Y110" s="49">
        <v>9.6263000000000005</v>
      </c>
      <c r="AB110" s="26">
        <f t="shared" si="7"/>
        <v>0.94645999999999997</v>
      </c>
      <c r="AC110" s="26">
        <f t="shared" si="8"/>
        <v>0.94342999999999999</v>
      </c>
      <c r="AD110" s="26">
        <f t="shared" si="9"/>
        <v>0.94948999999999995</v>
      </c>
      <c r="AE110" s="26">
        <f t="shared" si="10"/>
        <v>0.9393933333333333</v>
      </c>
      <c r="AF110" s="26">
        <f t="shared" si="11"/>
        <v>0.92120999999999997</v>
      </c>
      <c r="AG110" s="26">
        <f t="shared" si="12"/>
        <v>0.93434000000000006</v>
      </c>
      <c r="AH110" s="26">
        <f t="shared" si="13"/>
        <v>0.9626300000000001</v>
      </c>
    </row>
    <row r="111" spans="1:34" s="15" customFormat="1" ht="62.4" x14ac:dyDescent="0.3">
      <c r="A111" s="27">
        <v>106</v>
      </c>
      <c r="B111" s="18" t="s">
        <v>916</v>
      </c>
      <c r="C111" s="18" t="s">
        <v>917</v>
      </c>
      <c r="D111" s="18" t="s">
        <v>918</v>
      </c>
      <c r="E111" s="50">
        <v>107.44999999999999</v>
      </c>
      <c r="F111" s="50">
        <v>27.9</v>
      </c>
      <c r="G111" s="50">
        <v>6.9</v>
      </c>
      <c r="H111" s="50">
        <v>6.3</v>
      </c>
      <c r="I111" s="50">
        <v>7.7</v>
      </c>
      <c r="J111" s="50">
        <v>7</v>
      </c>
      <c r="K111" s="50">
        <v>48.55</v>
      </c>
      <c r="L111" s="50">
        <v>7.65</v>
      </c>
      <c r="M111" s="50">
        <v>7</v>
      </c>
      <c r="N111" s="50">
        <v>6.3</v>
      </c>
      <c r="O111" s="50">
        <v>7.7</v>
      </c>
      <c r="P111" s="50">
        <v>7.2</v>
      </c>
      <c r="Q111" s="50">
        <v>7.4</v>
      </c>
      <c r="R111" s="50">
        <v>5.3</v>
      </c>
      <c r="S111" s="50">
        <v>12.1</v>
      </c>
      <c r="T111" s="50">
        <v>6.1</v>
      </c>
      <c r="U111" s="50">
        <v>6</v>
      </c>
      <c r="V111" s="50">
        <v>18.899999999999999</v>
      </c>
      <c r="W111" s="50">
        <v>7.5</v>
      </c>
      <c r="X111" s="50">
        <v>5.8</v>
      </c>
      <c r="Y111" s="50">
        <v>5.6</v>
      </c>
      <c r="AB111" s="26">
        <f t="shared" si="7"/>
        <v>0.60499999999999998</v>
      </c>
      <c r="AC111" s="26">
        <f t="shared" si="8"/>
        <v>0.61</v>
      </c>
      <c r="AD111" s="26">
        <f t="shared" si="9"/>
        <v>0.6</v>
      </c>
      <c r="AE111" s="26">
        <f t="shared" si="10"/>
        <v>0.63</v>
      </c>
      <c r="AF111" s="26">
        <f t="shared" si="11"/>
        <v>0.75</v>
      </c>
      <c r="AG111" s="26">
        <f t="shared" si="12"/>
        <v>0.57999999999999996</v>
      </c>
      <c r="AH111" s="26">
        <f t="shared" si="13"/>
        <v>0.55999999999999994</v>
      </c>
    </row>
    <row r="112" spans="1:34" s="15" customFormat="1" ht="78" x14ac:dyDescent="0.3">
      <c r="A112" s="27">
        <v>107</v>
      </c>
      <c r="B112" s="18" t="s">
        <v>919</v>
      </c>
      <c r="C112" s="18" t="s">
        <v>920</v>
      </c>
      <c r="D112" s="18" t="s">
        <v>921</v>
      </c>
      <c r="E112" s="50">
        <v>136.67607499999997</v>
      </c>
      <c r="F112" s="50">
        <v>32.920400000000001</v>
      </c>
      <c r="G112" s="50">
        <v>8.3067999999999991</v>
      </c>
      <c r="H112" s="50">
        <v>8.3295499999999993</v>
      </c>
      <c r="I112" s="50">
        <v>8.6022499999999997</v>
      </c>
      <c r="J112" s="50">
        <v>7.6818</v>
      </c>
      <c r="K112" s="50">
        <v>58.698824999999985</v>
      </c>
      <c r="L112" s="50">
        <v>8.6647750000000006</v>
      </c>
      <c r="M112" s="50">
        <v>8.25</v>
      </c>
      <c r="N112" s="50">
        <v>8.6590999999999987</v>
      </c>
      <c r="O112" s="50">
        <v>7.9091000000000005</v>
      </c>
      <c r="P112" s="50">
        <v>8.5567999999999991</v>
      </c>
      <c r="Q112" s="50">
        <v>8.4317999999999991</v>
      </c>
      <c r="R112" s="50">
        <v>8.2272499999999997</v>
      </c>
      <c r="S112" s="50">
        <v>17.988599999999998</v>
      </c>
      <c r="T112" s="50">
        <v>8.9317999999999991</v>
      </c>
      <c r="U112" s="50">
        <v>9.0567999999999991</v>
      </c>
      <c r="V112" s="50">
        <v>27.068249999999999</v>
      </c>
      <c r="W112" s="50">
        <v>8.2955000000000005</v>
      </c>
      <c r="X112" s="50">
        <v>9.0227500000000003</v>
      </c>
      <c r="Y112" s="50">
        <v>9.75</v>
      </c>
      <c r="AB112" s="26">
        <f t="shared" si="7"/>
        <v>0.89942999999999995</v>
      </c>
      <c r="AC112" s="26">
        <f t="shared" si="8"/>
        <v>0.89317999999999986</v>
      </c>
      <c r="AD112" s="26">
        <f t="shared" si="9"/>
        <v>0.90567999999999993</v>
      </c>
      <c r="AE112" s="26">
        <f t="shared" si="10"/>
        <v>0.90227500000000005</v>
      </c>
      <c r="AF112" s="26">
        <f t="shared" si="11"/>
        <v>0.82955000000000001</v>
      </c>
      <c r="AG112" s="26">
        <f t="shared" si="12"/>
        <v>0.90227500000000005</v>
      </c>
      <c r="AH112" s="26">
        <f t="shared" si="13"/>
        <v>0.97499999999999998</v>
      </c>
    </row>
    <row r="113" spans="1:34" s="15" customFormat="1" ht="62.4" x14ac:dyDescent="0.3">
      <c r="A113" s="27">
        <v>108</v>
      </c>
      <c r="B113" s="18" t="s">
        <v>922</v>
      </c>
      <c r="C113" s="18" t="s">
        <v>923</v>
      </c>
      <c r="D113" s="18" t="s">
        <v>924</v>
      </c>
      <c r="E113" s="50">
        <v>134.36054999999999</v>
      </c>
      <c r="F113" s="50">
        <v>34.413499999999999</v>
      </c>
      <c r="G113" s="50">
        <v>8.6950000000000003</v>
      </c>
      <c r="H113" s="50">
        <v>8.5044000000000004</v>
      </c>
      <c r="I113" s="50">
        <v>8.6774000000000004</v>
      </c>
      <c r="J113" s="50">
        <v>8.5366999999999997</v>
      </c>
      <c r="K113" s="50">
        <v>57.724249999999998</v>
      </c>
      <c r="L113" s="50">
        <v>8.4985499999999998</v>
      </c>
      <c r="M113" s="50">
        <v>7.6597999999999997</v>
      </c>
      <c r="N113" s="50">
        <v>8.0381</v>
      </c>
      <c r="O113" s="50">
        <v>8.2462999999999997</v>
      </c>
      <c r="P113" s="50">
        <v>8.7126000000000001</v>
      </c>
      <c r="Q113" s="50">
        <v>8.3314000000000004</v>
      </c>
      <c r="R113" s="50">
        <v>8.2375000000000007</v>
      </c>
      <c r="S113" s="50">
        <v>17.055700000000002</v>
      </c>
      <c r="T113" s="50">
        <v>8.5864999999999991</v>
      </c>
      <c r="U113" s="50">
        <v>8.4692000000000007</v>
      </c>
      <c r="V113" s="50">
        <v>25.167099999999998</v>
      </c>
      <c r="W113" s="50">
        <v>8.3195999999999994</v>
      </c>
      <c r="X113" s="50">
        <v>8.4252000000000002</v>
      </c>
      <c r="Y113" s="50">
        <v>8.4222999999999999</v>
      </c>
      <c r="AB113" s="26">
        <f t="shared" si="7"/>
        <v>0.85278500000000002</v>
      </c>
      <c r="AC113" s="26">
        <f t="shared" si="8"/>
        <v>0.85864999999999991</v>
      </c>
      <c r="AD113" s="26">
        <f t="shared" si="9"/>
        <v>0.84692000000000012</v>
      </c>
      <c r="AE113" s="26">
        <f t="shared" si="10"/>
        <v>0.83890333333333322</v>
      </c>
      <c r="AF113" s="26">
        <f t="shared" si="11"/>
        <v>0.83195999999999992</v>
      </c>
      <c r="AG113" s="26">
        <f t="shared" si="12"/>
        <v>0.84252000000000005</v>
      </c>
      <c r="AH113" s="26">
        <f t="shared" si="13"/>
        <v>0.84223000000000003</v>
      </c>
    </row>
    <row r="114" spans="1:34" s="15" customFormat="1" ht="62.4" x14ac:dyDescent="0.3">
      <c r="A114" s="27">
        <v>109</v>
      </c>
      <c r="B114" s="18" t="s">
        <v>925</v>
      </c>
      <c r="C114" s="18" t="s">
        <v>926</v>
      </c>
      <c r="D114" s="18" t="s">
        <v>927</v>
      </c>
      <c r="E114" s="50">
        <v>102.3125</v>
      </c>
      <c r="F114" s="50">
        <v>25.125</v>
      </c>
      <c r="G114" s="50">
        <v>6</v>
      </c>
      <c r="H114" s="50">
        <v>5.75</v>
      </c>
      <c r="I114" s="50">
        <v>7</v>
      </c>
      <c r="J114" s="50">
        <v>6.375</v>
      </c>
      <c r="K114" s="50">
        <v>42.3125</v>
      </c>
      <c r="L114" s="50">
        <v>6.6875</v>
      </c>
      <c r="M114" s="50">
        <v>6</v>
      </c>
      <c r="N114" s="50">
        <v>5.875</v>
      </c>
      <c r="O114" s="50">
        <v>5</v>
      </c>
      <c r="P114" s="50">
        <v>5.875</v>
      </c>
      <c r="Q114" s="50">
        <v>6.75</v>
      </c>
      <c r="R114" s="50">
        <v>6.125</v>
      </c>
      <c r="S114" s="50">
        <v>14.125</v>
      </c>
      <c r="T114" s="50">
        <v>7</v>
      </c>
      <c r="U114" s="50">
        <v>7.125</v>
      </c>
      <c r="V114" s="50">
        <v>20.75</v>
      </c>
      <c r="W114" s="50">
        <v>6.125</v>
      </c>
      <c r="X114" s="50">
        <v>7.375</v>
      </c>
      <c r="Y114" s="50">
        <v>7.25</v>
      </c>
      <c r="AB114" s="26">
        <f t="shared" si="7"/>
        <v>0.70625000000000004</v>
      </c>
      <c r="AC114" s="26">
        <f t="shared" si="8"/>
        <v>0.7</v>
      </c>
      <c r="AD114" s="26">
        <f t="shared" si="9"/>
        <v>0.71250000000000002</v>
      </c>
      <c r="AE114" s="26">
        <f t="shared" si="10"/>
        <v>0.69166666666666676</v>
      </c>
      <c r="AF114" s="26">
        <f t="shared" si="11"/>
        <v>0.61250000000000004</v>
      </c>
      <c r="AG114" s="26">
        <f t="shared" si="12"/>
        <v>0.73750000000000004</v>
      </c>
      <c r="AH114" s="26">
        <f t="shared" si="13"/>
        <v>0.72499999999999998</v>
      </c>
    </row>
    <row r="115" spans="1:34" s="15" customFormat="1" ht="62.4" x14ac:dyDescent="0.3">
      <c r="A115" s="27">
        <v>110</v>
      </c>
      <c r="B115" s="18" t="s">
        <v>928</v>
      </c>
      <c r="C115" s="18" t="s">
        <v>929</v>
      </c>
      <c r="D115" s="18" t="s">
        <v>930</v>
      </c>
      <c r="E115" s="50">
        <v>125.52275000000002</v>
      </c>
      <c r="F115" s="50">
        <v>29.318200000000001</v>
      </c>
      <c r="G115" s="50">
        <v>7.2272999999999996</v>
      </c>
      <c r="H115" s="50">
        <v>6.8635999999999999</v>
      </c>
      <c r="I115" s="50">
        <v>7.9090999999999996</v>
      </c>
      <c r="J115" s="50">
        <v>7.3182</v>
      </c>
      <c r="K115" s="50">
        <v>55.250050000000002</v>
      </c>
      <c r="L115" s="50">
        <v>7.2045499999999993</v>
      </c>
      <c r="M115" s="50">
        <v>8.0908999999999995</v>
      </c>
      <c r="N115" s="50">
        <v>8.2272999999999996</v>
      </c>
      <c r="O115" s="50">
        <v>8.5</v>
      </c>
      <c r="P115" s="50">
        <v>8.7727000000000004</v>
      </c>
      <c r="Q115" s="50">
        <v>7.7272999999999996</v>
      </c>
      <c r="R115" s="50">
        <v>6.7272999999999996</v>
      </c>
      <c r="S115" s="50">
        <v>16.7273</v>
      </c>
      <c r="T115" s="50">
        <v>8.1818000000000008</v>
      </c>
      <c r="U115" s="50">
        <v>8.5455000000000005</v>
      </c>
      <c r="V115" s="50">
        <v>24.227200000000003</v>
      </c>
      <c r="W115" s="50">
        <v>6.9545000000000003</v>
      </c>
      <c r="X115" s="50">
        <v>8.6818000000000008</v>
      </c>
      <c r="Y115" s="50">
        <v>8.5908999999999995</v>
      </c>
      <c r="AB115" s="26">
        <f t="shared" si="7"/>
        <v>0.83636500000000003</v>
      </c>
      <c r="AC115" s="26">
        <f t="shared" si="8"/>
        <v>0.81818000000000013</v>
      </c>
      <c r="AD115" s="26">
        <f t="shared" si="9"/>
        <v>0.85455000000000003</v>
      </c>
      <c r="AE115" s="26">
        <f t="shared" si="10"/>
        <v>0.80757333333333337</v>
      </c>
      <c r="AF115" s="26">
        <f t="shared" si="11"/>
        <v>0.69545000000000001</v>
      </c>
      <c r="AG115" s="26">
        <f t="shared" si="12"/>
        <v>0.86818000000000006</v>
      </c>
      <c r="AH115" s="26">
        <f t="shared" si="13"/>
        <v>0.85908999999999991</v>
      </c>
    </row>
    <row r="116" spans="1:34" s="15" customFormat="1" ht="109.2" x14ac:dyDescent="0.3">
      <c r="A116" s="27">
        <v>111</v>
      </c>
      <c r="B116" s="18" t="s">
        <v>931</v>
      </c>
      <c r="C116" s="18" t="s">
        <v>932</v>
      </c>
      <c r="D116" s="18" t="s">
        <v>933</v>
      </c>
      <c r="E116" s="50">
        <v>115.52385</v>
      </c>
      <c r="F116" s="50">
        <v>27.4285</v>
      </c>
      <c r="G116" s="50">
        <v>6.6189999999999998</v>
      </c>
      <c r="H116" s="50">
        <v>6.9523999999999999</v>
      </c>
      <c r="I116" s="50">
        <v>7.3333000000000004</v>
      </c>
      <c r="J116" s="50">
        <v>6.5237999999999996</v>
      </c>
      <c r="K116" s="50">
        <v>50.380949999999999</v>
      </c>
      <c r="L116" s="50">
        <v>7.1428499999999993</v>
      </c>
      <c r="M116" s="50">
        <v>6.7618999999999998</v>
      </c>
      <c r="N116" s="50">
        <v>7.4286000000000003</v>
      </c>
      <c r="O116" s="50">
        <v>7.9523999999999999</v>
      </c>
      <c r="P116" s="50">
        <v>7.6189999999999998</v>
      </c>
      <c r="Q116" s="50">
        <v>6.7142999999999997</v>
      </c>
      <c r="R116" s="50">
        <v>6.7618999999999998</v>
      </c>
      <c r="S116" s="50">
        <v>15.381</v>
      </c>
      <c r="T116" s="50">
        <v>7.4286000000000003</v>
      </c>
      <c r="U116" s="50">
        <v>7.9523999999999999</v>
      </c>
      <c r="V116" s="50">
        <v>22.333399999999997</v>
      </c>
      <c r="W116" s="50">
        <v>6.9047999999999998</v>
      </c>
      <c r="X116" s="50">
        <v>7.7618999999999998</v>
      </c>
      <c r="Y116" s="50">
        <v>7.6666999999999996</v>
      </c>
      <c r="AB116" s="26">
        <f t="shared" si="7"/>
        <v>0.76905000000000001</v>
      </c>
      <c r="AC116" s="26">
        <f t="shared" si="8"/>
        <v>0.74286000000000008</v>
      </c>
      <c r="AD116" s="26">
        <f t="shared" si="9"/>
        <v>0.79523999999999995</v>
      </c>
      <c r="AE116" s="26">
        <f t="shared" si="10"/>
        <v>0.7444466666666667</v>
      </c>
      <c r="AF116" s="26">
        <f t="shared" si="11"/>
        <v>0.69047999999999998</v>
      </c>
      <c r="AG116" s="26">
        <f t="shared" si="12"/>
        <v>0.77618999999999994</v>
      </c>
      <c r="AH116" s="26">
        <f t="shared" si="13"/>
        <v>0.76666999999999996</v>
      </c>
    </row>
    <row r="117" spans="1:34" s="15" customFormat="1" ht="78" x14ac:dyDescent="0.3">
      <c r="A117" s="27">
        <v>112</v>
      </c>
      <c r="B117" s="18" t="s">
        <v>934</v>
      </c>
      <c r="C117" s="18" t="s">
        <v>935</v>
      </c>
      <c r="D117" s="18" t="s">
        <v>936</v>
      </c>
      <c r="E117" s="50">
        <v>135.90225000000001</v>
      </c>
      <c r="F117" s="50">
        <v>35</v>
      </c>
      <c r="G117" s="50">
        <v>8.5402000000000005</v>
      </c>
      <c r="H117" s="50">
        <v>8.6206999999999994</v>
      </c>
      <c r="I117" s="50">
        <v>8.8850999999999996</v>
      </c>
      <c r="J117" s="50">
        <v>8.9540000000000006</v>
      </c>
      <c r="K117" s="50">
        <v>56.72975000000001</v>
      </c>
      <c r="L117" s="50">
        <v>8.419550000000001</v>
      </c>
      <c r="M117" s="50">
        <v>7.9080000000000004</v>
      </c>
      <c r="N117" s="50">
        <v>8.1494</v>
      </c>
      <c r="O117" s="50">
        <v>8.3678000000000008</v>
      </c>
      <c r="P117" s="50">
        <v>8.9885000000000002</v>
      </c>
      <c r="Q117" s="50">
        <v>7.9080000000000004</v>
      </c>
      <c r="R117" s="50">
        <v>6.9885000000000002</v>
      </c>
      <c r="S117" s="50">
        <v>17.965600000000002</v>
      </c>
      <c r="T117" s="50">
        <v>9.0920000000000005</v>
      </c>
      <c r="U117" s="50">
        <v>8.8735999999999997</v>
      </c>
      <c r="V117" s="50">
        <v>26.206899999999997</v>
      </c>
      <c r="W117" s="50">
        <v>8.5747</v>
      </c>
      <c r="X117" s="50">
        <v>8.5861999999999998</v>
      </c>
      <c r="Y117" s="50">
        <v>9.0459999999999994</v>
      </c>
      <c r="AB117" s="26">
        <f t="shared" si="7"/>
        <v>0.89827999999999997</v>
      </c>
      <c r="AC117" s="26">
        <f t="shared" si="8"/>
        <v>0.90920000000000001</v>
      </c>
      <c r="AD117" s="26">
        <f t="shared" si="9"/>
        <v>0.88735999999999993</v>
      </c>
      <c r="AE117" s="26">
        <f t="shared" si="10"/>
        <v>0.87356333333333325</v>
      </c>
      <c r="AF117" s="26">
        <f t="shared" si="11"/>
        <v>0.85746999999999995</v>
      </c>
      <c r="AG117" s="26">
        <f t="shared" si="12"/>
        <v>0.85861999999999994</v>
      </c>
      <c r="AH117" s="26">
        <f t="shared" si="13"/>
        <v>0.90459999999999996</v>
      </c>
    </row>
    <row r="118" spans="1:34" s="15" customFormat="1" ht="78" x14ac:dyDescent="0.3">
      <c r="A118" s="27">
        <v>113</v>
      </c>
      <c r="B118" s="18" t="s">
        <v>937</v>
      </c>
      <c r="C118" s="18" t="s">
        <v>938</v>
      </c>
      <c r="D118" s="18" t="s">
        <v>939</v>
      </c>
      <c r="E118" s="50">
        <v>125.56229999999999</v>
      </c>
      <c r="F118" s="50">
        <v>31.613099999999999</v>
      </c>
      <c r="G118" s="50">
        <v>7.7329999999999997</v>
      </c>
      <c r="H118" s="50">
        <v>8.0090000000000003</v>
      </c>
      <c r="I118" s="50">
        <v>8.0249000000000006</v>
      </c>
      <c r="J118" s="50">
        <v>7.8461999999999996</v>
      </c>
      <c r="K118" s="50">
        <v>54.032899999999998</v>
      </c>
      <c r="L118" s="50">
        <v>7.5214999999999996</v>
      </c>
      <c r="M118" s="50">
        <v>7.7308000000000003</v>
      </c>
      <c r="N118" s="50">
        <v>7.5928000000000004</v>
      </c>
      <c r="O118" s="50">
        <v>7.7103999999999999</v>
      </c>
      <c r="P118" s="50">
        <v>8.0338999999999992</v>
      </c>
      <c r="Q118" s="50">
        <v>7.7850999999999999</v>
      </c>
      <c r="R118" s="50">
        <v>7.6584000000000003</v>
      </c>
      <c r="S118" s="50">
        <v>16.115400000000001</v>
      </c>
      <c r="T118" s="50">
        <v>8.0136000000000003</v>
      </c>
      <c r="U118" s="50">
        <v>8.1018000000000008</v>
      </c>
      <c r="V118" s="50">
        <v>23.800899999999999</v>
      </c>
      <c r="W118" s="50">
        <v>7.6222000000000003</v>
      </c>
      <c r="X118" s="50">
        <v>8.0451999999999995</v>
      </c>
      <c r="Y118" s="50">
        <v>8.1334999999999997</v>
      </c>
      <c r="AB118" s="26">
        <f t="shared" si="7"/>
        <v>0.8057700000000001</v>
      </c>
      <c r="AC118" s="26">
        <f t="shared" si="8"/>
        <v>0.80136000000000007</v>
      </c>
      <c r="AD118" s="26">
        <f t="shared" si="9"/>
        <v>0.81018000000000012</v>
      </c>
      <c r="AE118" s="26">
        <f t="shared" si="10"/>
        <v>0.79336333333333331</v>
      </c>
      <c r="AF118" s="26">
        <f t="shared" si="11"/>
        <v>0.76222000000000001</v>
      </c>
      <c r="AG118" s="26">
        <f t="shared" si="12"/>
        <v>0.8045199999999999</v>
      </c>
      <c r="AH118" s="26">
        <f t="shared" si="13"/>
        <v>0.81335000000000002</v>
      </c>
    </row>
    <row r="119" spans="1:34" s="15" customFormat="1" ht="78" x14ac:dyDescent="0.3">
      <c r="A119" s="27">
        <v>114</v>
      </c>
      <c r="B119" s="18" t="s">
        <v>940</v>
      </c>
      <c r="C119" s="18" t="s">
        <v>941</v>
      </c>
      <c r="D119" s="18" t="s">
        <v>942</v>
      </c>
      <c r="E119" s="50">
        <v>119.3</v>
      </c>
      <c r="F119" s="50">
        <v>30.799999999999997</v>
      </c>
      <c r="G119" s="50">
        <v>7.6</v>
      </c>
      <c r="H119" s="50">
        <v>7.8</v>
      </c>
      <c r="I119" s="50">
        <v>7.8</v>
      </c>
      <c r="J119" s="50">
        <v>7.6</v>
      </c>
      <c r="K119" s="50">
        <v>50.5</v>
      </c>
      <c r="L119" s="50">
        <v>7.3000000000000007</v>
      </c>
      <c r="M119" s="50">
        <v>7</v>
      </c>
      <c r="N119" s="50">
        <v>7.4</v>
      </c>
      <c r="O119" s="50">
        <v>7.4</v>
      </c>
      <c r="P119" s="50">
        <v>7.4</v>
      </c>
      <c r="Q119" s="50">
        <v>6.8</v>
      </c>
      <c r="R119" s="50">
        <v>7.2</v>
      </c>
      <c r="S119" s="50">
        <v>15</v>
      </c>
      <c r="T119" s="50">
        <v>7.4</v>
      </c>
      <c r="U119" s="50">
        <v>7.6</v>
      </c>
      <c r="V119" s="50">
        <v>23</v>
      </c>
      <c r="W119" s="50">
        <v>7.6</v>
      </c>
      <c r="X119" s="50">
        <v>7.6</v>
      </c>
      <c r="Y119" s="50">
        <v>7.8</v>
      </c>
      <c r="AB119" s="26">
        <f t="shared" si="7"/>
        <v>0.75</v>
      </c>
      <c r="AC119" s="26">
        <f t="shared" si="8"/>
        <v>0.74</v>
      </c>
      <c r="AD119" s="26">
        <f t="shared" si="9"/>
        <v>0.76</v>
      </c>
      <c r="AE119" s="26">
        <f t="shared" si="10"/>
        <v>0.76666666666666661</v>
      </c>
      <c r="AF119" s="26">
        <f t="shared" si="11"/>
        <v>0.76</v>
      </c>
      <c r="AG119" s="26">
        <f t="shared" si="12"/>
        <v>0.76</v>
      </c>
      <c r="AH119" s="26">
        <f t="shared" si="13"/>
        <v>0.78</v>
      </c>
    </row>
    <row r="120" spans="1:34" s="15" customFormat="1" ht="78" x14ac:dyDescent="0.3">
      <c r="A120" s="27">
        <v>115</v>
      </c>
      <c r="B120" s="18" t="s">
        <v>943</v>
      </c>
      <c r="C120" s="18" t="s">
        <v>944</v>
      </c>
      <c r="D120" s="18" t="s">
        <v>945</v>
      </c>
      <c r="E120" s="50">
        <v>122.71115</v>
      </c>
      <c r="F120" s="50">
        <v>31.1111</v>
      </c>
      <c r="G120" s="50">
        <v>7.4222000000000001</v>
      </c>
      <c r="H120" s="50">
        <v>7.5777999999999999</v>
      </c>
      <c r="I120" s="50">
        <v>7.9333</v>
      </c>
      <c r="J120" s="50">
        <v>8.1777999999999995</v>
      </c>
      <c r="K120" s="50">
        <v>53.177750000000003</v>
      </c>
      <c r="L120" s="50">
        <v>7.7555499999999995</v>
      </c>
      <c r="M120" s="50">
        <v>7.4</v>
      </c>
      <c r="N120" s="50">
        <v>7.4889000000000001</v>
      </c>
      <c r="O120" s="50">
        <v>7.5332999999999997</v>
      </c>
      <c r="P120" s="50">
        <v>7.8</v>
      </c>
      <c r="Q120" s="50">
        <v>7.8444000000000003</v>
      </c>
      <c r="R120" s="50">
        <v>7.3555999999999999</v>
      </c>
      <c r="S120" s="50">
        <v>15.622299999999999</v>
      </c>
      <c r="T120" s="50">
        <v>7.7556000000000003</v>
      </c>
      <c r="U120" s="50">
        <v>7.8666999999999998</v>
      </c>
      <c r="V120" s="50">
        <v>22.8</v>
      </c>
      <c r="W120" s="50">
        <v>7.2</v>
      </c>
      <c r="X120" s="50">
        <v>8.0667000000000009</v>
      </c>
      <c r="Y120" s="50">
        <v>7.5332999999999997</v>
      </c>
      <c r="AB120" s="26">
        <f t="shared" si="7"/>
        <v>0.781115</v>
      </c>
      <c r="AC120" s="26">
        <f t="shared" si="8"/>
        <v>0.77556000000000003</v>
      </c>
      <c r="AD120" s="26">
        <f t="shared" si="9"/>
        <v>0.78666999999999998</v>
      </c>
      <c r="AE120" s="26">
        <f t="shared" si="10"/>
        <v>0.76000000000000012</v>
      </c>
      <c r="AF120" s="26">
        <f t="shared" si="11"/>
        <v>0.72</v>
      </c>
      <c r="AG120" s="26">
        <f t="shared" si="12"/>
        <v>0.80667000000000011</v>
      </c>
      <c r="AH120" s="26">
        <f t="shared" si="13"/>
        <v>0.75332999999999994</v>
      </c>
    </row>
    <row r="121" spans="1:34" s="15" customFormat="1" ht="78" x14ac:dyDescent="0.3">
      <c r="A121" s="27">
        <v>116</v>
      </c>
      <c r="B121" s="18" t="s">
        <v>946</v>
      </c>
      <c r="C121" s="18" t="s">
        <v>947</v>
      </c>
      <c r="D121" s="18" t="s">
        <v>948</v>
      </c>
      <c r="E121" s="50">
        <v>70.300000000000011</v>
      </c>
      <c r="F121" s="50">
        <v>19</v>
      </c>
      <c r="G121" s="50">
        <v>3.6</v>
      </c>
      <c r="H121" s="50">
        <v>5</v>
      </c>
      <c r="I121" s="50">
        <v>5.2</v>
      </c>
      <c r="J121" s="50">
        <v>5.2</v>
      </c>
      <c r="K121" s="50">
        <v>28.900000000000002</v>
      </c>
      <c r="L121" s="50">
        <v>4.6999999999999993</v>
      </c>
      <c r="M121" s="50">
        <v>4.8</v>
      </c>
      <c r="N121" s="50">
        <v>4.2</v>
      </c>
      <c r="O121" s="50">
        <v>3.8</v>
      </c>
      <c r="P121" s="50">
        <v>4</v>
      </c>
      <c r="Q121" s="50">
        <v>4.5999999999999996</v>
      </c>
      <c r="R121" s="50">
        <v>2.8</v>
      </c>
      <c r="S121" s="50">
        <v>8.8000000000000007</v>
      </c>
      <c r="T121" s="50">
        <v>4.2</v>
      </c>
      <c r="U121" s="50">
        <v>4.5999999999999996</v>
      </c>
      <c r="V121" s="50">
        <v>13.600000000000001</v>
      </c>
      <c r="W121" s="50">
        <v>4.4000000000000004</v>
      </c>
      <c r="X121" s="50">
        <v>4</v>
      </c>
      <c r="Y121" s="50">
        <v>5.2</v>
      </c>
      <c r="AB121" s="26">
        <f t="shared" si="7"/>
        <v>0.44</v>
      </c>
      <c r="AC121" s="26">
        <f t="shared" si="8"/>
        <v>0.42000000000000004</v>
      </c>
      <c r="AD121" s="26">
        <f t="shared" si="9"/>
        <v>0.45999999999999996</v>
      </c>
      <c r="AE121" s="26">
        <f t="shared" si="10"/>
        <v>0.45333333333333337</v>
      </c>
      <c r="AF121" s="26">
        <f t="shared" si="11"/>
        <v>0.44000000000000006</v>
      </c>
      <c r="AG121" s="26">
        <f t="shared" si="12"/>
        <v>0.4</v>
      </c>
      <c r="AH121" s="26">
        <f t="shared" si="13"/>
        <v>0.52</v>
      </c>
    </row>
    <row r="122" spans="1:34" s="15" customFormat="1" ht="78" x14ac:dyDescent="0.3">
      <c r="A122" s="27">
        <v>117</v>
      </c>
      <c r="B122" s="18" t="s">
        <v>949</v>
      </c>
      <c r="C122" s="18" t="s">
        <v>950</v>
      </c>
      <c r="D122" s="18" t="s">
        <v>951</v>
      </c>
      <c r="E122" s="50">
        <v>114.5</v>
      </c>
      <c r="F122" s="50">
        <v>27.8948</v>
      </c>
      <c r="G122" s="50">
        <v>6.7632000000000003</v>
      </c>
      <c r="H122" s="50">
        <v>7.4737</v>
      </c>
      <c r="I122" s="50">
        <v>6.7632000000000003</v>
      </c>
      <c r="J122" s="50">
        <v>6.8947000000000003</v>
      </c>
      <c r="K122" s="50">
        <v>51.289400000000001</v>
      </c>
      <c r="L122" s="50">
        <v>6.5</v>
      </c>
      <c r="M122" s="50">
        <v>7.5789</v>
      </c>
      <c r="N122" s="50">
        <v>7.1052999999999997</v>
      </c>
      <c r="O122" s="50">
        <v>7.8684000000000003</v>
      </c>
      <c r="P122" s="50">
        <v>7.3947000000000003</v>
      </c>
      <c r="Q122" s="50">
        <v>7.6315999999999997</v>
      </c>
      <c r="R122" s="50">
        <v>7.2104999999999997</v>
      </c>
      <c r="S122" s="50">
        <v>15.184200000000001</v>
      </c>
      <c r="T122" s="50">
        <v>7.6578999999999997</v>
      </c>
      <c r="U122" s="50">
        <v>7.5263</v>
      </c>
      <c r="V122" s="50">
        <v>20.131599999999999</v>
      </c>
      <c r="W122" s="50">
        <v>4.9737</v>
      </c>
      <c r="X122" s="50">
        <v>7.6578999999999997</v>
      </c>
      <c r="Y122" s="50">
        <v>7.5</v>
      </c>
      <c r="AB122" s="26">
        <f t="shared" si="7"/>
        <v>0.75920999999999994</v>
      </c>
      <c r="AC122" s="26">
        <f t="shared" si="8"/>
        <v>0.76578999999999997</v>
      </c>
      <c r="AD122" s="26">
        <f t="shared" si="9"/>
        <v>0.75263000000000002</v>
      </c>
      <c r="AE122" s="26">
        <f t="shared" si="10"/>
        <v>0.67105333333333339</v>
      </c>
      <c r="AF122" s="26">
        <f t="shared" si="11"/>
        <v>0.49736999999999998</v>
      </c>
      <c r="AG122" s="26">
        <f t="shared" si="12"/>
        <v>0.76578999999999997</v>
      </c>
      <c r="AH122" s="26">
        <f t="shared" si="13"/>
        <v>0.75</v>
      </c>
    </row>
    <row r="123" spans="1:34" s="15" customFormat="1" ht="78" x14ac:dyDescent="0.3">
      <c r="A123" s="27">
        <v>118</v>
      </c>
      <c r="B123" s="18" t="s">
        <v>952</v>
      </c>
      <c r="C123" s="18" t="s">
        <v>953</v>
      </c>
      <c r="D123" s="18" t="s">
        <v>954</v>
      </c>
      <c r="E123" s="50">
        <v>127.34425</v>
      </c>
      <c r="F123" s="50">
        <v>32.468900000000005</v>
      </c>
      <c r="G123" s="50">
        <v>8</v>
      </c>
      <c r="H123" s="50">
        <v>8.0937999999999999</v>
      </c>
      <c r="I123" s="50">
        <v>8.2187999999999999</v>
      </c>
      <c r="J123" s="50">
        <v>8.1562999999999999</v>
      </c>
      <c r="K123" s="50">
        <v>53.281350000000003</v>
      </c>
      <c r="L123" s="50">
        <v>7.59375</v>
      </c>
      <c r="M123" s="50">
        <v>7.7187999999999999</v>
      </c>
      <c r="N123" s="50">
        <v>7.5</v>
      </c>
      <c r="O123" s="50">
        <v>8.1562999999999999</v>
      </c>
      <c r="P123" s="50">
        <v>7.6875</v>
      </c>
      <c r="Q123" s="50">
        <v>7.4375</v>
      </c>
      <c r="R123" s="50">
        <v>7.1875</v>
      </c>
      <c r="S123" s="50">
        <v>16.2501</v>
      </c>
      <c r="T123" s="50">
        <v>8.0937999999999999</v>
      </c>
      <c r="U123" s="50">
        <v>8.1562999999999999</v>
      </c>
      <c r="V123" s="50">
        <v>25.343899999999998</v>
      </c>
      <c r="W123" s="50">
        <v>7.9062999999999999</v>
      </c>
      <c r="X123" s="50">
        <v>8.5937999999999999</v>
      </c>
      <c r="Y123" s="50">
        <v>8.8437999999999999</v>
      </c>
      <c r="AB123" s="26">
        <f t="shared" si="7"/>
        <v>0.81250500000000003</v>
      </c>
      <c r="AC123" s="26">
        <f t="shared" si="8"/>
        <v>0.80937999999999999</v>
      </c>
      <c r="AD123" s="26">
        <f t="shared" si="9"/>
        <v>0.81562999999999997</v>
      </c>
      <c r="AE123" s="26">
        <f t="shared" si="10"/>
        <v>0.84479666666666675</v>
      </c>
      <c r="AF123" s="26">
        <f t="shared" si="11"/>
        <v>0.79062999999999994</v>
      </c>
      <c r="AG123" s="26">
        <f t="shared" si="12"/>
        <v>0.85938000000000003</v>
      </c>
      <c r="AH123" s="26">
        <f t="shared" si="13"/>
        <v>0.88437999999999994</v>
      </c>
    </row>
    <row r="124" spans="1:34" s="15" customFormat="1" ht="78" x14ac:dyDescent="0.3">
      <c r="A124" s="27">
        <v>119</v>
      </c>
      <c r="B124" s="18" t="s">
        <v>955</v>
      </c>
      <c r="C124" s="18" t="s">
        <v>956</v>
      </c>
      <c r="D124" s="18" t="s">
        <v>957</v>
      </c>
      <c r="E124" s="50">
        <v>132.6251</v>
      </c>
      <c r="F124" s="50">
        <v>33.500099999999996</v>
      </c>
      <c r="G124" s="50">
        <v>8</v>
      </c>
      <c r="H124" s="50">
        <v>8.6667000000000005</v>
      </c>
      <c r="I124" s="50">
        <v>8.4167000000000005</v>
      </c>
      <c r="J124" s="50">
        <v>8.4167000000000005</v>
      </c>
      <c r="K124" s="50">
        <v>58.374900000000004</v>
      </c>
      <c r="L124" s="50">
        <v>8.875</v>
      </c>
      <c r="M124" s="50">
        <v>8.1667000000000005</v>
      </c>
      <c r="N124" s="50">
        <v>7.5833000000000004</v>
      </c>
      <c r="O124" s="50">
        <v>8.8332999999999995</v>
      </c>
      <c r="P124" s="50">
        <v>8.3332999999999995</v>
      </c>
      <c r="Q124" s="50">
        <v>8.5</v>
      </c>
      <c r="R124" s="50">
        <v>8.0832999999999995</v>
      </c>
      <c r="S124" s="50">
        <v>15.25</v>
      </c>
      <c r="T124" s="50">
        <v>7.9166999999999996</v>
      </c>
      <c r="U124" s="50">
        <v>7.3333000000000004</v>
      </c>
      <c r="V124" s="50">
        <v>25.500100000000003</v>
      </c>
      <c r="W124" s="50">
        <v>9.1667000000000005</v>
      </c>
      <c r="X124" s="50">
        <v>7.9166999999999996</v>
      </c>
      <c r="Y124" s="50">
        <v>8.4167000000000005</v>
      </c>
      <c r="AB124" s="26">
        <f t="shared" si="7"/>
        <v>0.76249999999999996</v>
      </c>
      <c r="AC124" s="26">
        <f t="shared" si="8"/>
        <v>0.79166999999999998</v>
      </c>
      <c r="AD124" s="26">
        <f t="shared" si="9"/>
        <v>0.73333000000000004</v>
      </c>
      <c r="AE124" s="26">
        <f t="shared" si="10"/>
        <v>0.85000333333333344</v>
      </c>
      <c r="AF124" s="26">
        <f t="shared" si="11"/>
        <v>0.9166700000000001</v>
      </c>
      <c r="AG124" s="26">
        <f t="shared" si="12"/>
        <v>0.79166999999999998</v>
      </c>
      <c r="AH124" s="26">
        <f t="shared" si="13"/>
        <v>0.84167000000000003</v>
      </c>
    </row>
    <row r="125" spans="1:34" s="15" customFormat="1" ht="78" x14ac:dyDescent="0.3">
      <c r="A125" s="27">
        <v>120</v>
      </c>
      <c r="B125" s="18" t="s">
        <v>958</v>
      </c>
      <c r="C125" s="18" t="s">
        <v>959</v>
      </c>
      <c r="D125" s="18" t="s">
        <v>960</v>
      </c>
      <c r="E125" s="50">
        <v>111.8125</v>
      </c>
      <c r="F125" s="50">
        <v>29.875</v>
      </c>
      <c r="G125" s="50">
        <v>6.375</v>
      </c>
      <c r="H125" s="50">
        <v>6.875</v>
      </c>
      <c r="I125" s="50">
        <v>9.125</v>
      </c>
      <c r="J125" s="50">
        <v>7.5</v>
      </c>
      <c r="K125" s="50">
        <v>44.4375</v>
      </c>
      <c r="L125" s="50">
        <v>6.6875</v>
      </c>
      <c r="M125" s="50">
        <v>6.375</v>
      </c>
      <c r="N125" s="50">
        <v>6.25</v>
      </c>
      <c r="O125" s="50">
        <v>6.75</v>
      </c>
      <c r="P125" s="50">
        <v>7.875</v>
      </c>
      <c r="Q125" s="50">
        <v>6.625</v>
      </c>
      <c r="R125" s="50">
        <v>3.875</v>
      </c>
      <c r="S125" s="50">
        <v>16.875</v>
      </c>
      <c r="T125" s="50">
        <v>9</v>
      </c>
      <c r="U125" s="50">
        <v>7.875</v>
      </c>
      <c r="V125" s="50">
        <v>20.625</v>
      </c>
      <c r="W125" s="50">
        <v>5.75</v>
      </c>
      <c r="X125" s="50">
        <v>6.875</v>
      </c>
      <c r="Y125" s="50">
        <v>8</v>
      </c>
      <c r="AB125" s="26">
        <f t="shared" si="7"/>
        <v>0.84375</v>
      </c>
      <c r="AC125" s="26">
        <f t="shared" si="8"/>
        <v>0.9</v>
      </c>
      <c r="AD125" s="26">
        <f t="shared" si="9"/>
        <v>0.78749999999999998</v>
      </c>
      <c r="AE125" s="26">
        <f t="shared" si="10"/>
        <v>0.6875</v>
      </c>
      <c r="AF125" s="26">
        <f t="shared" si="11"/>
        <v>0.57499999999999996</v>
      </c>
      <c r="AG125" s="26">
        <f t="shared" si="12"/>
        <v>0.6875</v>
      </c>
      <c r="AH125" s="26">
        <f t="shared" si="13"/>
        <v>0.8</v>
      </c>
    </row>
    <row r="126" spans="1:34" s="15" customFormat="1" ht="78" x14ac:dyDescent="0.3">
      <c r="A126" s="27">
        <v>121</v>
      </c>
      <c r="B126" s="18" t="s">
        <v>961</v>
      </c>
      <c r="C126" s="18" t="s">
        <v>962</v>
      </c>
      <c r="D126" s="18" t="s">
        <v>963</v>
      </c>
      <c r="E126" s="50">
        <v>110.68784999999998</v>
      </c>
      <c r="F126" s="50">
        <v>27.954899999999999</v>
      </c>
      <c r="G126" s="50">
        <v>6.7339000000000002</v>
      </c>
      <c r="H126" s="50">
        <v>7.0236000000000001</v>
      </c>
      <c r="I126" s="50">
        <v>7.1695000000000002</v>
      </c>
      <c r="J126" s="50">
        <v>7.0278999999999998</v>
      </c>
      <c r="K126" s="50">
        <v>47.265149999999998</v>
      </c>
      <c r="L126" s="50">
        <v>6.7843499999999999</v>
      </c>
      <c r="M126" s="50">
        <v>6.5730000000000004</v>
      </c>
      <c r="N126" s="50">
        <v>6.7983000000000002</v>
      </c>
      <c r="O126" s="50">
        <v>6.8068999999999997</v>
      </c>
      <c r="P126" s="50">
        <v>7.0214999999999996</v>
      </c>
      <c r="Q126" s="50">
        <v>6.7575000000000003</v>
      </c>
      <c r="R126" s="50">
        <v>6.5236000000000001</v>
      </c>
      <c r="S126" s="50">
        <v>14.158799999999999</v>
      </c>
      <c r="T126" s="50">
        <v>7.0429000000000004</v>
      </c>
      <c r="U126" s="50">
        <v>7.1158999999999999</v>
      </c>
      <c r="V126" s="50">
        <v>21.309000000000001</v>
      </c>
      <c r="W126" s="50">
        <v>6.9055999999999997</v>
      </c>
      <c r="X126" s="50">
        <v>7.1631</v>
      </c>
      <c r="Y126" s="50">
        <v>7.2403000000000004</v>
      </c>
      <c r="AB126" s="26">
        <f t="shared" si="7"/>
        <v>0.70794000000000001</v>
      </c>
      <c r="AC126" s="26">
        <f t="shared" si="8"/>
        <v>0.70429000000000008</v>
      </c>
      <c r="AD126" s="26">
        <f t="shared" si="9"/>
        <v>0.71158999999999994</v>
      </c>
      <c r="AE126" s="26">
        <f t="shared" si="10"/>
        <v>0.71030000000000004</v>
      </c>
      <c r="AF126" s="26">
        <f t="shared" si="11"/>
        <v>0.69055999999999995</v>
      </c>
      <c r="AG126" s="26">
        <f t="shared" si="12"/>
        <v>0.71631</v>
      </c>
      <c r="AH126" s="26">
        <f t="shared" si="13"/>
        <v>0.72403000000000006</v>
      </c>
    </row>
    <row r="127" spans="1:34" s="15" customFormat="1" ht="78" x14ac:dyDescent="0.3">
      <c r="A127" s="27">
        <v>122</v>
      </c>
      <c r="B127" s="18" t="s">
        <v>964</v>
      </c>
      <c r="C127" s="18" t="s">
        <v>965</v>
      </c>
      <c r="D127" s="18" t="s">
        <v>966</v>
      </c>
      <c r="E127" s="50">
        <v>148.10605277777779</v>
      </c>
      <c r="F127" s="50">
        <v>37.474366666666668</v>
      </c>
      <c r="G127" s="50">
        <v>9.1948833333333333</v>
      </c>
      <c r="H127" s="50">
        <v>9.1769333333333343</v>
      </c>
      <c r="I127" s="50">
        <v>9.369250000000001</v>
      </c>
      <c r="J127" s="50">
        <v>9.7332999999999998</v>
      </c>
      <c r="K127" s="50">
        <v>63.854719444444449</v>
      </c>
      <c r="L127" s="50">
        <v>9.048725000000001</v>
      </c>
      <c r="M127" s="50">
        <v>8.8871666666666673</v>
      </c>
      <c r="N127" s="50">
        <v>9.0982777777777777</v>
      </c>
      <c r="O127" s="50">
        <v>9.3154000000000003</v>
      </c>
      <c r="P127" s="50">
        <v>9.1418777777777773</v>
      </c>
      <c r="Q127" s="50">
        <v>9.1307833333333335</v>
      </c>
      <c r="R127" s="50">
        <v>9.2324888888888896</v>
      </c>
      <c r="S127" s="50">
        <v>18.558983333333334</v>
      </c>
      <c r="T127" s="50">
        <v>9.2581388888888902</v>
      </c>
      <c r="U127" s="50">
        <v>9.3008444444444436</v>
      </c>
      <c r="V127" s="50">
        <v>28.217983333333336</v>
      </c>
      <c r="W127" s="50">
        <v>9.6462000000000003</v>
      </c>
      <c r="X127" s="50">
        <v>9.2478388888888894</v>
      </c>
      <c r="Y127" s="50">
        <v>9.3239444444444448</v>
      </c>
      <c r="AB127" s="26">
        <f t="shared" si="7"/>
        <v>0.92794916666666671</v>
      </c>
      <c r="AC127" s="26">
        <f t="shared" si="8"/>
        <v>0.92581388888888905</v>
      </c>
      <c r="AD127" s="26">
        <f t="shared" si="9"/>
        <v>0.93008444444444438</v>
      </c>
      <c r="AE127" s="26">
        <f t="shared" si="10"/>
        <v>0.94059944444444454</v>
      </c>
      <c r="AF127" s="26">
        <f t="shared" si="11"/>
        <v>0.96462000000000003</v>
      </c>
      <c r="AG127" s="26">
        <f t="shared" si="12"/>
        <v>0.92478388888888896</v>
      </c>
      <c r="AH127" s="26">
        <f t="shared" si="13"/>
        <v>0.93239444444444453</v>
      </c>
    </row>
    <row r="128" spans="1:34" s="15" customFormat="1" ht="78" x14ac:dyDescent="0.3">
      <c r="A128" s="27">
        <v>123</v>
      </c>
      <c r="B128" s="18" t="s">
        <v>967</v>
      </c>
      <c r="C128" s="18" t="s">
        <v>968</v>
      </c>
      <c r="D128" s="18" t="s">
        <v>969</v>
      </c>
      <c r="E128" s="50">
        <v>92.75</v>
      </c>
      <c r="F128" s="50">
        <v>22.625</v>
      </c>
      <c r="G128" s="50">
        <v>5.75</v>
      </c>
      <c r="H128" s="50">
        <v>5.625</v>
      </c>
      <c r="I128" s="50">
        <v>5.375</v>
      </c>
      <c r="J128" s="50">
        <v>5.875</v>
      </c>
      <c r="K128" s="50">
        <v>40.125</v>
      </c>
      <c r="L128" s="50">
        <v>5.5</v>
      </c>
      <c r="M128" s="50">
        <v>5.875</v>
      </c>
      <c r="N128" s="50">
        <v>5.5</v>
      </c>
      <c r="O128" s="50">
        <v>5.625</v>
      </c>
      <c r="P128" s="50">
        <v>6.625</v>
      </c>
      <c r="Q128" s="50">
        <v>4.75</v>
      </c>
      <c r="R128" s="50">
        <v>6.25</v>
      </c>
      <c r="S128" s="50">
        <v>11.875</v>
      </c>
      <c r="T128" s="50">
        <v>5.625</v>
      </c>
      <c r="U128" s="50">
        <v>6.25</v>
      </c>
      <c r="V128" s="50">
        <v>18.125</v>
      </c>
      <c r="W128" s="50">
        <v>6</v>
      </c>
      <c r="X128" s="50">
        <v>5.375</v>
      </c>
      <c r="Y128" s="50">
        <v>6.75</v>
      </c>
      <c r="AB128" s="26">
        <f t="shared" si="7"/>
        <v>0.59375</v>
      </c>
      <c r="AC128" s="26">
        <f t="shared" si="8"/>
        <v>0.5625</v>
      </c>
      <c r="AD128" s="26">
        <f t="shared" si="9"/>
        <v>0.625</v>
      </c>
      <c r="AE128" s="26">
        <f t="shared" si="10"/>
        <v>0.60416666666666663</v>
      </c>
      <c r="AF128" s="26">
        <f t="shared" si="11"/>
        <v>0.6</v>
      </c>
      <c r="AG128" s="26">
        <f t="shared" si="12"/>
        <v>0.53749999999999998</v>
      </c>
      <c r="AH128" s="26">
        <f t="shared" si="13"/>
        <v>0.67500000000000004</v>
      </c>
    </row>
    <row r="129" spans="1:34" s="15" customFormat="1" ht="78" x14ac:dyDescent="0.3">
      <c r="A129" s="27">
        <v>124</v>
      </c>
      <c r="B129" s="18" t="s">
        <v>970</v>
      </c>
      <c r="C129" s="18" t="s">
        <v>971</v>
      </c>
      <c r="D129" s="18" t="s">
        <v>972</v>
      </c>
      <c r="E129" s="50">
        <v>143.49347377049182</v>
      </c>
      <c r="F129" s="50">
        <v>35.920931147540983</v>
      </c>
      <c r="G129" s="50">
        <v>9.1049622950819682</v>
      </c>
      <c r="H129" s="50">
        <v>8.9498319672131146</v>
      </c>
      <c r="I129" s="50">
        <v>8.9518368852459016</v>
      </c>
      <c r="J129" s="50">
        <v>8.9143000000000008</v>
      </c>
      <c r="K129" s="50">
        <v>62.355577049180333</v>
      </c>
      <c r="L129" s="50">
        <v>8.9118926229508197</v>
      </c>
      <c r="M129" s="50">
        <v>8.9360803278688525</v>
      </c>
      <c r="N129" s="50">
        <v>8.8662401639344246</v>
      </c>
      <c r="O129" s="50">
        <v>8.8986967213114756</v>
      </c>
      <c r="P129" s="50">
        <v>8.8966918032786886</v>
      </c>
      <c r="Q129" s="50">
        <v>8.9352901639344253</v>
      </c>
      <c r="R129" s="50">
        <v>8.9106852459016395</v>
      </c>
      <c r="S129" s="50">
        <v>17.895067213114757</v>
      </c>
      <c r="T129" s="50">
        <v>8.9540836065573775</v>
      </c>
      <c r="U129" s="50">
        <v>8.9409836065573778</v>
      </c>
      <c r="V129" s="50">
        <v>27.321898360655737</v>
      </c>
      <c r="W129" s="50">
        <v>8.7975999999999992</v>
      </c>
      <c r="X129" s="50">
        <v>9.0057819672131139</v>
      </c>
      <c r="Y129" s="50">
        <v>9.5185163934426225</v>
      </c>
      <c r="AB129" s="26">
        <f t="shared" si="7"/>
        <v>0.89475336065573774</v>
      </c>
      <c r="AC129" s="26">
        <f t="shared" si="8"/>
        <v>0.8954083606557377</v>
      </c>
      <c r="AD129" s="26">
        <f t="shared" si="9"/>
        <v>0.89409836065573778</v>
      </c>
      <c r="AE129" s="26">
        <f t="shared" si="10"/>
        <v>0.91072994535519103</v>
      </c>
      <c r="AF129" s="26">
        <f t="shared" si="11"/>
        <v>0.87975999999999988</v>
      </c>
      <c r="AG129" s="26">
        <f t="shared" si="12"/>
        <v>0.90057819672131134</v>
      </c>
      <c r="AH129" s="26">
        <f t="shared" si="13"/>
        <v>0.9518516393442622</v>
      </c>
    </row>
    <row r="130" spans="1:34" s="15" customFormat="1" ht="78" x14ac:dyDescent="0.3">
      <c r="A130" s="27">
        <v>125</v>
      </c>
      <c r="B130" s="18" t="s">
        <v>973</v>
      </c>
      <c r="C130" s="18" t="s">
        <v>974</v>
      </c>
      <c r="D130" s="18" t="s">
        <v>975</v>
      </c>
      <c r="E130" s="50">
        <v>119.8541</v>
      </c>
      <c r="F130" s="50">
        <v>31.107099999999999</v>
      </c>
      <c r="G130" s="50">
        <v>7.8929</v>
      </c>
      <c r="H130" s="50">
        <v>7.8333000000000004</v>
      </c>
      <c r="I130" s="50">
        <v>7.8213999999999997</v>
      </c>
      <c r="J130" s="50">
        <v>7.5594999999999999</v>
      </c>
      <c r="K130" s="50">
        <v>49.747</v>
      </c>
      <c r="L130" s="50">
        <v>6.8839000000000006</v>
      </c>
      <c r="M130" s="50">
        <v>6.7976000000000001</v>
      </c>
      <c r="N130" s="50">
        <v>6.9286000000000003</v>
      </c>
      <c r="O130" s="50">
        <v>7.75</v>
      </c>
      <c r="P130" s="50">
        <v>8.2619000000000007</v>
      </c>
      <c r="Q130" s="50">
        <v>7.0536000000000003</v>
      </c>
      <c r="R130" s="50">
        <v>6.0713999999999997</v>
      </c>
      <c r="S130" s="50">
        <v>16.702399999999997</v>
      </c>
      <c r="T130" s="50">
        <v>8.3630999999999993</v>
      </c>
      <c r="U130" s="50">
        <v>8.3392999999999997</v>
      </c>
      <c r="V130" s="50">
        <v>22.297599999999999</v>
      </c>
      <c r="W130" s="50">
        <v>6.7857000000000003</v>
      </c>
      <c r="X130" s="50">
        <v>7.9702000000000002</v>
      </c>
      <c r="Y130" s="50">
        <v>7.5416999999999996</v>
      </c>
      <c r="AB130" s="26">
        <f t="shared" si="7"/>
        <v>0.83511999999999986</v>
      </c>
      <c r="AC130" s="26">
        <f t="shared" si="8"/>
        <v>0.83630999999999989</v>
      </c>
      <c r="AD130" s="26">
        <f t="shared" si="9"/>
        <v>0.83392999999999995</v>
      </c>
      <c r="AE130" s="26">
        <f t="shared" si="10"/>
        <v>0.74325333333333321</v>
      </c>
      <c r="AF130" s="26">
        <f t="shared" si="11"/>
        <v>0.67857000000000001</v>
      </c>
      <c r="AG130" s="26">
        <f t="shared" si="12"/>
        <v>0.79702000000000006</v>
      </c>
      <c r="AH130" s="26">
        <f t="shared" si="13"/>
        <v>0.75417000000000001</v>
      </c>
    </row>
    <row r="131" spans="1:34" s="15" customFormat="1" ht="78" x14ac:dyDescent="0.3">
      <c r="A131" s="27">
        <v>126</v>
      </c>
      <c r="B131" s="18" t="s">
        <v>976</v>
      </c>
      <c r="C131" s="18" t="s">
        <v>977</v>
      </c>
      <c r="D131" s="18" t="s">
        <v>978</v>
      </c>
      <c r="E131" s="50">
        <v>141.45002500000001</v>
      </c>
      <c r="F131" s="50">
        <v>35.616700000000002</v>
      </c>
      <c r="G131" s="50">
        <v>8.9</v>
      </c>
      <c r="H131" s="50">
        <v>9.0833499999999994</v>
      </c>
      <c r="I131" s="50">
        <v>9.2666500000000003</v>
      </c>
      <c r="J131" s="50">
        <v>8.3666999999999998</v>
      </c>
      <c r="K131" s="50">
        <v>62.316675000000004</v>
      </c>
      <c r="L131" s="50">
        <v>8.9666750000000004</v>
      </c>
      <c r="M131" s="50">
        <v>9.2166499999999996</v>
      </c>
      <c r="N131" s="50">
        <v>8.7166499999999996</v>
      </c>
      <c r="O131" s="50">
        <v>8.6333500000000001</v>
      </c>
      <c r="P131" s="50">
        <v>9.2166499999999996</v>
      </c>
      <c r="Q131" s="50">
        <v>8.9833499999999997</v>
      </c>
      <c r="R131" s="50">
        <v>8.5833499999999994</v>
      </c>
      <c r="S131" s="50">
        <v>18.149999999999999</v>
      </c>
      <c r="T131" s="50">
        <v>9.0166500000000003</v>
      </c>
      <c r="U131" s="50">
        <v>9.1333500000000001</v>
      </c>
      <c r="V131" s="50">
        <v>25.36665</v>
      </c>
      <c r="W131" s="50">
        <v>7.4333</v>
      </c>
      <c r="X131" s="50">
        <v>8.9833499999999997</v>
      </c>
      <c r="Y131" s="50">
        <v>8.9499999999999993</v>
      </c>
      <c r="AB131" s="26">
        <f t="shared" si="7"/>
        <v>0.90749999999999997</v>
      </c>
      <c r="AC131" s="26">
        <f t="shared" si="8"/>
        <v>0.90166500000000005</v>
      </c>
      <c r="AD131" s="26">
        <f t="shared" si="9"/>
        <v>0.91333500000000001</v>
      </c>
      <c r="AE131" s="26">
        <f t="shared" si="10"/>
        <v>0.84555500000000006</v>
      </c>
      <c r="AF131" s="26">
        <f t="shared" si="11"/>
        <v>0.74333000000000005</v>
      </c>
      <c r="AG131" s="26">
        <f t="shared" si="12"/>
        <v>0.89833499999999999</v>
      </c>
      <c r="AH131" s="26">
        <f t="shared" si="13"/>
        <v>0.89499999999999991</v>
      </c>
    </row>
    <row r="132" spans="1:34" s="15" customFormat="1" ht="78" x14ac:dyDescent="0.3">
      <c r="A132" s="27">
        <v>127</v>
      </c>
      <c r="B132" s="18" t="s">
        <v>979</v>
      </c>
      <c r="C132" s="18" t="s">
        <v>980</v>
      </c>
      <c r="D132" s="18" t="s">
        <v>981</v>
      </c>
      <c r="E132" s="50">
        <v>151.05705</v>
      </c>
      <c r="F132" s="50">
        <v>37.721699999999998</v>
      </c>
      <c r="G132" s="50">
        <v>9.4319000000000006</v>
      </c>
      <c r="H132" s="50">
        <v>9.4122000000000003</v>
      </c>
      <c r="I132" s="50">
        <v>9.4342000000000006</v>
      </c>
      <c r="J132" s="50">
        <v>9.4434000000000005</v>
      </c>
      <c r="K132" s="50">
        <v>65.841250000000002</v>
      </c>
      <c r="L132" s="50">
        <v>9.4093499999999999</v>
      </c>
      <c r="M132" s="50">
        <v>9.4238</v>
      </c>
      <c r="N132" s="50">
        <v>9.3879999999999999</v>
      </c>
      <c r="O132" s="50">
        <v>9.3994999999999997</v>
      </c>
      <c r="P132" s="50">
        <v>9.4273000000000007</v>
      </c>
      <c r="Q132" s="50">
        <v>9.3764000000000003</v>
      </c>
      <c r="R132" s="50">
        <v>9.4169</v>
      </c>
      <c r="S132" s="50">
        <v>19.0242</v>
      </c>
      <c r="T132" s="50">
        <v>9.5219000000000005</v>
      </c>
      <c r="U132" s="50">
        <v>9.5023</v>
      </c>
      <c r="V132" s="50">
        <v>28.469899999999999</v>
      </c>
      <c r="W132" s="50">
        <v>9.4076000000000004</v>
      </c>
      <c r="X132" s="50">
        <v>9.4815000000000005</v>
      </c>
      <c r="Y132" s="50">
        <v>9.5808</v>
      </c>
      <c r="AB132" s="26">
        <f t="shared" si="7"/>
        <v>0.95121000000000011</v>
      </c>
      <c r="AC132" s="26">
        <f t="shared" si="8"/>
        <v>0.95219000000000009</v>
      </c>
      <c r="AD132" s="26">
        <f t="shared" si="9"/>
        <v>0.95023000000000002</v>
      </c>
      <c r="AE132" s="26">
        <f t="shared" si="10"/>
        <v>0.9489966666666666</v>
      </c>
      <c r="AF132" s="26">
        <f t="shared" si="11"/>
        <v>0.94076000000000004</v>
      </c>
      <c r="AG132" s="26">
        <f t="shared" si="12"/>
        <v>0.94815000000000005</v>
      </c>
      <c r="AH132" s="26">
        <f t="shared" si="13"/>
        <v>0.95808000000000004</v>
      </c>
    </row>
    <row r="133" spans="1:34" s="15" customFormat="1" ht="78" x14ac:dyDescent="0.3">
      <c r="A133" s="27">
        <v>128</v>
      </c>
      <c r="B133" s="18" t="s">
        <v>982</v>
      </c>
      <c r="C133" s="18" t="s">
        <v>983</v>
      </c>
      <c r="D133" s="18" t="s">
        <v>984</v>
      </c>
      <c r="E133" s="50">
        <v>135.22795000000002</v>
      </c>
      <c r="F133" s="50">
        <v>33.348599999999998</v>
      </c>
      <c r="G133" s="50">
        <v>8.1095000000000006</v>
      </c>
      <c r="H133" s="50">
        <v>8.4835999999999991</v>
      </c>
      <c r="I133" s="50">
        <v>8.3430999999999997</v>
      </c>
      <c r="J133" s="50">
        <v>8.4123999999999999</v>
      </c>
      <c r="K133" s="50">
        <v>59.091150000000006</v>
      </c>
      <c r="L133" s="50">
        <v>8.3430500000000016</v>
      </c>
      <c r="M133" s="50">
        <v>8.4178999999999995</v>
      </c>
      <c r="N133" s="50">
        <v>8.4489000000000001</v>
      </c>
      <c r="O133" s="50">
        <v>8.3832000000000004</v>
      </c>
      <c r="P133" s="50">
        <v>8.5584000000000007</v>
      </c>
      <c r="Q133" s="50">
        <v>8.5401000000000007</v>
      </c>
      <c r="R133" s="50">
        <v>8.3995999999999995</v>
      </c>
      <c r="S133" s="50">
        <v>16.989000000000001</v>
      </c>
      <c r="T133" s="50">
        <v>8.5182000000000002</v>
      </c>
      <c r="U133" s="50">
        <v>8.4708000000000006</v>
      </c>
      <c r="V133" s="50">
        <v>25.799199999999999</v>
      </c>
      <c r="W133" s="50">
        <v>8.4178999999999995</v>
      </c>
      <c r="X133" s="50">
        <v>8.5984999999999996</v>
      </c>
      <c r="Y133" s="50">
        <v>8.7827999999999999</v>
      </c>
      <c r="AB133" s="26">
        <f t="shared" si="7"/>
        <v>0.84945000000000004</v>
      </c>
      <c r="AC133" s="26">
        <f t="shared" si="8"/>
        <v>0.85182000000000002</v>
      </c>
      <c r="AD133" s="26">
        <f t="shared" si="9"/>
        <v>0.84708000000000006</v>
      </c>
      <c r="AE133" s="26">
        <f t="shared" si="10"/>
        <v>0.85997333333333315</v>
      </c>
      <c r="AF133" s="26">
        <f t="shared" si="11"/>
        <v>0.84178999999999993</v>
      </c>
      <c r="AG133" s="26">
        <f t="shared" si="12"/>
        <v>0.85985</v>
      </c>
      <c r="AH133" s="26">
        <f t="shared" si="13"/>
        <v>0.87827999999999995</v>
      </c>
    </row>
    <row r="134" spans="1:34" s="15" customFormat="1" ht="78" x14ac:dyDescent="0.3">
      <c r="A134" s="27">
        <v>129</v>
      </c>
      <c r="B134" s="18" t="s">
        <v>985</v>
      </c>
      <c r="C134" s="18" t="s">
        <v>986</v>
      </c>
      <c r="D134" s="18" t="s">
        <v>987</v>
      </c>
      <c r="E134" s="50">
        <v>151.0333</v>
      </c>
      <c r="F134" s="50">
        <v>37.144450000000006</v>
      </c>
      <c r="G134" s="50">
        <v>9.6778000000000013</v>
      </c>
      <c r="H134" s="50">
        <v>8.6889000000000003</v>
      </c>
      <c r="I134" s="50">
        <v>9.2444500000000005</v>
      </c>
      <c r="J134" s="50">
        <v>9.5333000000000006</v>
      </c>
      <c r="K134" s="50">
        <v>66.111149999999995</v>
      </c>
      <c r="L134" s="50">
        <v>9.3110999999999997</v>
      </c>
      <c r="M134" s="50">
        <v>9.0888999999999989</v>
      </c>
      <c r="N134" s="50">
        <v>9.6333500000000001</v>
      </c>
      <c r="O134" s="50">
        <v>9.5888999999999989</v>
      </c>
      <c r="P134" s="50">
        <v>9.7666500000000003</v>
      </c>
      <c r="Q134" s="50">
        <v>9.6889000000000003</v>
      </c>
      <c r="R134" s="50">
        <v>9.0333500000000004</v>
      </c>
      <c r="S134" s="50">
        <v>19.411099999999998</v>
      </c>
      <c r="T134" s="50">
        <v>9.7111000000000001</v>
      </c>
      <c r="U134" s="50">
        <v>9.6999999999999993</v>
      </c>
      <c r="V134" s="50">
        <v>28.366599999999998</v>
      </c>
      <c r="W134" s="50">
        <v>9.0443999999999996</v>
      </c>
      <c r="X134" s="50">
        <v>9.6</v>
      </c>
      <c r="Y134" s="50">
        <v>9.7222000000000008</v>
      </c>
      <c r="AB134" s="26">
        <f t="shared" si="7"/>
        <v>0.97055500000000006</v>
      </c>
      <c r="AC134" s="26">
        <f t="shared" si="8"/>
        <v>0.97111000000000003</v>
      </c>
      <c r="AD134" s="26">
        <f t="shared" si="9"/>
        <v>0.97</v>
      </c>
      <c r="AE134" s="26">
        <f t="shared" si="10"/>
        <v>0.94555333333333336</v>
      </c>
      <c r="AF134" s="26">
        <f t="shared" si="11"/>
        <v>0.90443999999999991</v>
      </c>
      <c r="AG134" s="26">
        <f t="shared" si="12"/>
        <v>0.96</v>
      </c>
      <c r="AH134" s="26">
        <f t="shared" si="13"/>
        <v>0.97222000000000008</v>
      </c>
    </row>
    <row r="135" spans="1:34" s="15" customFormat="1" ht="78" x14ac:dyDescent="0.3">
      <c r="A135" s="27">
        <v>130</v>
      </c>
      <c r="B135" s="18" t="s">
        <v>988</v>
      </c>
      <c r="C135" s="18" t="s">
        <v>989</v>
      </c>
      <c r="D135" s="18" t="s">
        <v>990</v>
      </c>
      <c r="E135" s="50">
        <v>115.583275</v>
      </c>
      <c r="F135" s="50">
        <v>35.499949999999998</v>
      </c>
      <c r="G135" s="50">
        <v>8</v>
      </c>
      <c r="H135" s="50">
        <v>9</v>
      </c>
      <c r="I135" s="50">
        <v>9.1666500000000006</v>
      </c>
      <c r="J135" s="50">
        <v>9.3332999999999995</v>
      </c>
      <c r="K135" s="50">
        <v>41.083324999999995</v>
      </c>
      <c r="L135" s="50">
        <v>5.9166749999999997</v>
      </c>
      <c r="M135" s="50">
        <v>5.8333500000000003</v>
      </c>
      <c r="N135" s="50">
        <v>5.6666499999999997</v>
      </c>
      <c r="O135" s="50">
        <v>4.5</v>
      </c>
      <c r="P135" s="50">
        <v>7.3333500000000003</v>
      </c>
      <c r="Q135" s="50">
        <v>6.1666499999999997</v>
      </c>
      <c r="R135" s="50">
        <v>5.6666499999999997</v>
      </c>
      <c r="S135" s="50">
        <v>17.833349999999999</v>
      </c>
      <c r="T135" s="50">
        <v>8.8333499999999994</v>
      </c>
      <c r="U135" s="50">
        <v>9</v>
      </c>
      <c r="V135" s="50">
        <v>21.166650000000001</v>
      </c>
      <c r="W135" s="50">
        <v>8.3332999999999995</v>
      </c>
      <c r="X135" s="50">
        <v>8.5</v>
      </c>
      <c r="Y135" s="50">
        <v>4.3333500000000003</v>
      </c>
      <c r="AB135" s="26">
        <f t="shared" ref="AB135:AB149" si="14">AVERAGE(AC135:AD135)</f>
        <v>0.89166750000000006</v>
      </c>
      <c r="AC135" s="26">
        <f t="shared" ref="AC135:AC149" si="15">ABS(T135/10)</f>
        <v>0.88333499999999998</v>
      </c>
      <c r="AD135" s="26">
        <f t="shared" ref="AD135:AD149" si="16">ABS(U135/10)</f>
        <v>0.9</v>
      </c>
      <c r="AE135" s="26">
        <f t="shared" ref="AE135:AE149" si="17">AVERAGE(AF135:AH135)</f>
        <v>0.70555499999999993</v>
      </c>
      <c r="AF135" s="26">
        <f t="shared" ref="AF135:AF149" si="18">ABS(W135/10)</f>
        <v>0.8333299999999999</v>
      </c>
      <c r="AG135" s="26">
        <f t="shared" ref="AG135:AG149" si="19">ABS(X135/10)</f>
        <v>0.85</v>
      </c>
      <c r="AH135" s="26">
        <f t="shared" ref="AH135:AH149" si="20">ABS(Y135/10)</f>
        <v>0.43333500000000003</v>
      </c>
    </row>
    <row r="136" spans="1:34" s="15" customFormat="1" ht="78" x14ac:dyDescent="0.3">
      <c r="A136" s="27">
        <v>131</v>
      </c>
      <c r="B136" s="18" t="s">
        <v>991</v>
      </c>
      <c r="C136" s="18" t="s">
        <v>992</v>
      </c>
      <c r="D136" s="18" t="s">
        <v>993</v>
      </c>
      <c r="E136" s="50">
        <v>136.18180000000001</v>
      </c>
      <c r="F136" s="50">
        <v>35.909100000000002</v>
      </c>
      <c r="G136" s="50">
        <v>8.9091000000000005</v>
      </c>
      <c r="H136" s="50">
        <v>8.7272999999999996</v>
      </c>
      <c r="I136" s="50">
        <v>9.2727000000000004</v>
      </c>
      <c r="J136" s="50">
        <v>9</v>
      </c>
      <c r="K136" s="50">
        <v>58</v>
      </c>
      <c r="L136" s="50">
        <v>7.9091000000000005</v>
      </c>
      <c r="M136" s="50">
        <v>8.5455000000000005</v>
      </c>
      <c r="N136" s="50">
        <v>8.1818000000000008</v>
      </c>
      <c r="O136" s="50">
        <v>8.2727000000000004</v>
      </c>
      <c r="P136" s="50">
        <v>8.7272999999999996</v>
      </c>
      <c r="Q136" s="50">
        <v>8.2727000000000004</v>
      </c>
      <c r="R136" s="50">
        <v>8.0908999999999995</v>
      </c>
      <c r="S136" s="50">
        <v>16.908999999999999</v>
      </c>
      <c r="T136" s="50">
        <v>8.4544999999999995</v>
      </c>
      <c r="U136" s="50">
        <v>8.4544999999999995</v>
      </c>
      <c r="V136" s="50">
        <v>25.363700000000001</v>
      </c>
      <c r="W136" s="50">
        <v>7.1818</v>
      </c>
      <c r="X136" s="50">
        <v>8.6364000000000001</v>
      </c>
      <c r="Y136" s="50">
        <v>9.5455000000000005</v>
      </c>
      <c r="AB136" s="26">
        <f t="shared" si="14"/>
        <v>0.84544999999999992</v>
      </c>
      <c r="AC136" s="26">
        <f t="shared" si="15"/>
        <v>0.84544999999999992</v>
      </c>
      <c r="AD136" s="26">
        <f t="shared" si="16"/>
        <v>0.84544999999999992</v>
      </c>
      <c r="AE136" s="26">
        <f t="shared" si="17"/>
        <v>0.84545666666666663</v>
      </c>
      <c r="AF136" s="26">
        <f t="shared" si="18"/>
        <v>0.71818000000000004</v>
      </c>
      <c r="AG136" s="26">
        <f t="shared" si="19"/>
        <v>0.86363999999999996</v>
      </c>
      <c r="AH136" s="26">
        <f t="shared" si="20"/>
        <v>0.95455000000000001</v>
      </c>
    </row>
    <row r="137" spans="1:34" s="15" customFormat="1" ht="78" x14ac:dyDescent="0.3">
      <c r="A137" s="27">
        <v>132</v>
      </c>
      <c r="B137" s="18" t="s">
        <v>994</v>
      </c>
      <c r="C137" s="18" t="s">
        <v>995</v>
      </c>
      <c r="D137" s="18" t="s">
        <v>996</v>
      </c>
      <c r="E137" s="50">
        <v>129.63487499999999</v>
      </c>
      <c r="F137" s="50">
        <v>33.282883333333331</v>
      </c>
      <c r="G137" s="50">
        <v>8.358666666666668</v>
      </c>
      <c r="H137" s="50">
        <v>8.2662499999999994</v>
      </c>
      <c r="I137" s="50">
        <v>8.073266666666667</v>
      </c>
      <c r="J137" s="50">
        <v>8.5846999999999998</v>
      </c>
      <c r="K137" s="50">
        <v>55.874258333333337</v>
      </c>
      <c r="L137" s="50">
        <v>8.2466083333333344</v>
      </c>
      <c r="M137" s="50">
        <v>7.5266999999999999</v>
      </c>
      <c r="N137" s="50">
        <v>7.9748833333333327</v>
      </c>
      <c r="O137" s="50">
        <v>8.0206833333333343</v>
      </c>
      <c r="P137" s="50">
        <v>8.2683833333333343</v>
      </c>
      <c r="Q137" s="50">
        <v>8.2906000000000013</v>
      </c>
      <c r="R137" s="50">
        <v>7.5464000000000002</v>
      </c>
      <c r="S137" s="50">
        <v>15.897349999999999</v>
      </c>
      <c r="T137" s="50">
        <v>7.93215</v>
      </c>
      <c r="U137" s="50">
        <v>7.9652000000000003</v>
      </c>
      <c r="V137" s="50">
        <v>24.580383333333334</v>
      </c>
      <c r="W137" s="50">
        <v>8.8560999999999996</v>
      </c>
      <c r="X137" s="50">
        <v>7.9263500000000002</v>
      </c>
      <c r="Y137" s="50">
        <v>7.7979333333333329</v>
      </c>
      <c r="AB137" s="26">
        <f t="shared" si="14"/>
        <v>0.79486750000000006</v>
      </c>
      <c r="AC137" s="26">
        <f t="shared" si="15"/>
        <v>0.793215</v>
      </c>
      <c r="AD137" s="26">
        <f t="shared" si="16"/>
        <v>0.79652000000000001</v>
      </c>
      <c r="AE137" s="26">
        <f t="shared" si="17"/>
        <v>0.81934611111111122</v>
      </c>
      <c r="AF137" s="26">
        <f t="shared" si="18"/>
        <v>0.88561000000000001</v>
      </c>
      <c r="AG137" s="26">
        <f t="shared" si="19"/>
        <v>0.79263499999999998</v>
      </c>
      <c r="AH137" s="26">
        <f t="shared" si="20"/>
        <v>0.77979333333333334</v>
      </c>
    </row>
    <row r="138" spans="1:34" s="15" customFormat="1" ht="78" x14ac:dyDescent="0.3">
      <c r="A138" s="27">
        <v>133</v>
      </c>
      <c r="B138" s="18" t="s">
        <v>997</v>
      </c>
      <c r="C138" s="18" t="s">
        <v>998</v>
      </c>
      <c r="D138" s="18" t="s">
        <v>999</v>
      </c>
      <c r="E138" s="50">
        <v>136.81270000000001</v>
      </c>
      <c r="F138" s="50">
        <v>34.035800000000002</v>
      </c>
      <c r="G138" s="50">
        <v>8.1607000000000003</v>
      </c>
      <c r="H138" s="50">
        <v>8.6012000000000004</v>
      </c>
      <c r="I138" s="50">
        <v>8.5178999999999991</v>
      </c>
      <c r="J138" s="50">
        <v>8.7560000000000002</v>
      </c>
      <c r="K138" s="50">
        <v>59.401800000000009</v>
      </c>
      <c r="L138" s="50">
        <v>8.4494000000000007</v>
      </c>
      <c r="M138" s="50">
        <v>8.3928999999999991</v>
      </c>
      <c r="N138" s="50">
        <v>8.4821000000000009</v>
      </c>
      <c r="O138" s="50">
        <v>8.375</v>
      </c>
      <c r="P138" s="50">
        <v>8.5774000000000008</v>
      </c>
      <c r="Q138" s="50">
        <v>8.6189999999999998</v>
      </c>
      <c r="R138" s="50">
        <v>8.5060000000000002</v>
      </c>
      <c r="S138" s="50">
        <v>17.422699999999999</v>
      </c>
      <c r="T138" s="50">
        <v>8.6310000000000002</v>
      </c>
      <c r="U138" s="50">
        <v>8.7917000000000005</v>
      </c>
      <c r="V138" s="50">
        <v>25.952399999999997</v>
      </c>
      <c r="W138" s="50">
        <v>8.5774000000000008</v>
      </c>
      <c r="X138" s="50">
        <v>8.6071000000000009</v>
      </c>
      <c r="Y138" s="50">
        <v>8.7678999999999991</v>
      </c>
      <c r="AB138" s="26">
        <f t="shared" si="14"/>
        <v>0.87113499999999999</v>
      </c>
      <c r="AC138" s="26">
        <f t="shared" si="15"/>
        <v>0.86309999999999998</v>
      </c>
      <c r="AD138" s="26">
        <f t="shared" si="16"/>
        <v>0.87917000000000001</v>
      </c>
      <c r="AE138" s="26">
        <f t="shared" si="17"/>
        <v>0.86508000000000018</v>
      </c>
      <c r="AF138" s="26">
        <f t="shared" si="18"/>
        <v>0.85774000000000006</v>
      </c>
      <c r="AG138" s="26">
        <f t="shared" si="19"/>
        <v>0.86071000000000009</v>
      </c>
      <c r="AH138" s="26">
        <f t="shared" si="20"/>
        <v>0.87678999999999996</v>
      </c>
    </row>
    <row r="139" spans="1:34" s="15" customFormat="1" ht="78" x14ac:dyDescent="0.3">
      <c r="A139" s="27">
        <v>134</v>
      </c>
      <c r="B139" s="18" t="s">
        <v>1000</v>
      </c>
      <c r="C139" s="18" t="s">
        <v>1001</v>
      </c>
      <c r="D139" s="18" t="s">
        <v>1002</v>
      </c>
      <c r="E139" s="50">
        <v>125.50562500000001</v>
      </c>
      <c r="F139" s="50">
        <v>33.011299999999999</v>
      </c>
      <c r="G139" s="50">
        <v>8.8232999999999997</v>
      </c>
      <c r="H139" s="50">
        <v>8.0564</v>
      </c>
      <c r="I139" s="50">
        <v>8.8157999999999994</v>
      </c>
      <c r="J139" s="50">
        <v>7.3158000000000003</v>
      </c>
      <c r="K139" s="50">
        <v>51.325175000000002</v>
      </c>
      <c r="L139" s="50">
        <v>7.8627750000000001</v>
      </c>
      <c r="M139" s="50">
        <v>7.3985000000000003</v>
      </c>
      <c r="N139" s="50">
        <v>7.2519</v>
      </c>
      <c r="O139" s="50">
        <v>8.5450999999999997</v>
      </c>
      <c r="P139" s="50">
        <v>9.0676500000000004</v>
      </c>
      <c r="Q139" s="50">
        <v>7.9173</v>
      </c>
      <c r="R139" s="50">
        <v>3.2819500000000001</v>
      </c>
      <c r="S139" s="50">
        <v>17.537599999999998</v>
      </c>
      <c r="T139" s="50">
        <v>8.8458500000000004</v>
      </c>
      <c r="U139" s="50">
        <v>8.691749999999999</v>
      </c>
      <c r="V139" s="50">
        <v>23.631550000000001</v>
      </c>
      <c r="W139" s="50">
        <v>6.9248000000000003</v>
      </c>
      <c r="X139" s="50">
        <v>8.0826999999999991</v>
      </c>
      <c r="Y139" s="50">
        <v>8.6240500000000004</v>
      </c>
      <c r="AB139" s="26">
        <f t="shared" si="14"/>
        <v>0.87687999999999999</v>
      </c>
      <c r="AC139" s="26">
        <f t="shared" si="15"/>
        <v>0.88458500000000007</v>
      </c>
      <c r="AD139" s="26">
        <f t="shared" si="16"/>
        <v>0.86917499999999992</v>
      </c>
      <c r="AE139" s="26">
        <f t="shared" si="17"/>
        <v>0.7877183333333333</v>
      </c>
      <c r="AF139" s="26">
        <f t="shared" si="18"/>
        <v>0.69247999999999998</v>
      </c>
      <c r="AG139" s="26">
        <f t="shared" si="19"/>
        <v>0.80826999999999993</v>
      </c>
      <c r="AH139" s="26">
        <f t="shared" si="20"/>
        <v>0.86240500000000009</v>
      </c>
    </row>
    <row r="140" spans="1:34" s="15" customFormat="1" ht="78" x14ac:dyDescent="0.3">
      <c r="A140" s="27">
        <v>135</v>
      </c>
      <c r="B140" s="18" t="s">
        <v>1003</v>
      </c>
      <c r="C140" s="18" t="s">
        <v>1004</v>
      </c>
      <c r="D140" s="18" t="s">
        <v>1005</v>
      </c>
      <c r="E140" s="50">
        <v>115.93340000000001</v>
      </c>
      <c r="F140" s="50">
        <v>28.666699999999999</v>
      </c>
      <c r="G140" s="50">
        <v>6.4</v>
      </c>
      <c r="H140" s="50">
        <v>7.2667000000000002</v>
      </c>
      <c r="I140" s="50">
        <v>7.6</v>
      </c>
      <c r="J140" s="50">
        <v>7.4</v>
      </c>
      <c r="K140" s="50">
        <v>49.866700000000002</v>
      </c>
      <c r="L140" s="50">
        <v>7.1333000000000002</v>
      </c>
      <c r="M140" s="50">
        <v>6.8666999999999998</v>
      </c>
      <c r="N140" s="50">
        <v>7.6666999999999996</v>
      </c>
      <c r="O140" s="50">
        <v>7.3333000000000004</v>
      </c>
      <c r="P140" s="50">
        <v>6.9333</v>
      </c>
      <c r="Q140" s="50">
        <v>6.8666999999999998</v>
      </c>
      <c r="R140" s="50">
        <v>7.0667</v>
      </c>
      <c r="S140" s="50">
        <v>15.399999999999999</v>
      </c>
      <c r="T140" s="50">
        <v>7.7332999999999998</v>
      </c>
      <c r="U140" s="50">
        <v>7.6666999999999996</v>
      </c>
      <c r="V140" s="50">
        <v>22</v>
      </c>
      <c r="W140" s="50">
        <v>6.8</v>
      </c>
      <c r="X140" s="50">
        <v>7.7332999999999998</v>
      </c>
      <c r="Y140" s="50">
        <v>7.4667000000000003</v>
      </c>
      <c r="AB140" s="26">
        <f t="shared" si="14"/>
        <v>0.77</v>
      </c>
      <c r="AC140" s="26">
        <f t="shared" si="15"/>
        <v>0.77332999999999996</v>
      </c>
      <c r="AD140" s="26">
        <f t="shared" si="16"/>
        <v>0.76666999999999996</v>
      </c>
      <c r="AE140" s="26">
        <f t="shared" si="17"/>
        <v>0.73333333333333328</v>
      </c>
      <c r="AF140" s="26">
        <f t="shared" si="18"/>
        <v>0.67999999999999994</v>
      </c>
      <c r="AG140" s="26">
        <f t="shared" si="19"/>
        <v>0.77332999999999996</v>
      </c>
      <c r="AH140" s="26">
        <f t="shared" si="20"/>
        <v>0.74667000000000006</v>
      </c>
    </row>
    <row r="141" spans="1:34" s="15" customFormat="1" ht="78" x14ac:dyDescent="0.3">
      <c r="A141" s="27">
        <v>136</v>
      </c>
      <c r="B141" s="18" t="s">
        <v>1006</v>
      </c>
      <c r="C141" s="18" t="s">
        <v>1007</v>
      </c>
      <c r="D141" s="18" t="s">
        <v>1008</v>
      </c>
      <c r="E141" s="50">
        <v>98.785650000000004</v>
      </c>
      <c r="F141" s="50">
        <v>22.4285</v>
      </c>
      <c r="G141" s="50">
        <v>5.8571</v>
      </c>
      <c r="H141" s="50">
        <v>5</v>
      </c>
      <c r="I141" s="50">
        <v>5.8571</v>
      </c>
      <c r="J141" s="50">
        <v>5.7142999999999997</v>
      </c>
      <c r="K141" s="50">
        <v>43.071449999999999</v>
      </c>
      <c r="L141" s="50">
        <v>5.9285499999999995</v>
      </c>
      <c r="M141" s="50">
        <v>6.1429</v>
      </c>
      <c r="N141" s="50">
        <v>4.8571</v>
      </c>
      <c r="O141" s="50">
        <v>5.4286000000000003</v>
      </c>
      <c r="P141" s="50">
        <v>7.7142999999999997</v>
      </c>
      <c r="Q141" s="50">
        <v>7</v>
      </c>
      <c r="R141" s="50">
        <v>6</v>
      </c>
      <c r="S141" s="50">
        <v>13.714300000000001</v>
      </c>
      <c r="T141" s="50">
        <v>6.2857000000000003</v>
      </c>
      <c r="U141" s="50">
        <v>7.4286000000000003</v>
      </c>
      <c r="V141" s="50">
        <v>19.571400000000001</v>
      </c>
      <c r="W141" s="50">
        <v>6.1429</v>
      </c>
      <c r="X141" s="50">
        <v>6.8571</v>
      </c>
      <c r="Y141" s="50">
        <v>6.5713999999999997</v>
      </c>
      <c r="AB141" s="26">
        <f t="shared" si="14"/>
        <v>0.68571500000000007</v>
      </c>
      <c r="AC141" s="26">
        <f t="shared" si="15"/>
        <v>0.62857000000000007</v>
      </c>
      <c r="AD141" s="26">
        <f t="shared" si="16"/>
        <v>0.74286000000000008</v>
      </c>
      <c r="AE141" s="26">
        <f t="shared" si="17"/>
        <v>0.65237999999999996</v>
      </c>
      <c r="AF141" s="26">
        <f t="shared" si="18"/>
        <v>0.61429</v>
      </c>
      <c r="AG141" s="26">
        <f t="shared" si="19"/>
        <v>0.68571000000000004</v>
      </c>
      <c r="AH141" s="26">
        <f t="shared" si="20"/>
        <v>0.65713999999999995</v>
      </c>
    </row>
    <row r="142" spans="1:34" s="15" customFormat="1" ht="78" x14ac:dyDescent="0.3">
      <c r="A142" s="27">
        <v>137</v>
      </c>
      <c r="B142" s="18" t="s">
        <v>1009</v>
      </c>
      <c r="C142" s="18" t="s">
        <v>1010</v>
      </c>
      <c r="D142" s="18" t="s">
        <v>1011</v>
      </c>
      <c r="E142" s="50">
        <v>133.22319999999999</v>
      </c>
      <c r="F142" s="50">
        <v>33.254400000000004</v>
      </c>
      <c r="G142" s="50">
        <v>8.2097999999999995</v>
      </c>
      <c r="H142" s="50">
        <v>8.3079999999999998</v>
      </c>
      <c r="I142" s="50">
        <v>8.375</v>
      </c>
      <c r="J142" s="50">
        <v>8.3615999999999993</v>
      </c>
      <c r="K142" s="50">
        <v>57.352699999999999</v>
      </c>
      <c r="L142" s="50">
        <v>8.3035999999999994</v>
      </c>
      <c r="M142" s="50">
        <v>7.9286000000000003</v>
      </c>
      <c r="N142" s="50">
        <v>8.3079999999999998</v>
      </c>
      <c r="O142" s="50">
        <v>8.3482000000000003</v>
      </c>
      <c r="P142" s="50">
        <v>8.5847999999999995</v>
      </c>
      <c r="Q142" s="50">
        <v>8.2277000000000005</v>
      </c>
      <c r="R142" s="50">
        <v>7.6517999999999997</v>
      </c>
      <c r="S142" s="50">
        <v>17.125</v>
      </c>
      <c r="T142" s="50">
        <v>8.5402000000000005</v>
      </c>
      <c r="U142" s="50">
        <v>8.5847999999999995</v>
      </c>
      <c r="V142" s="50">
        <v>25.491099999999996</v>
      </c>
      <c r="W142" s="50">
        <v>8.3347999999999995</v>
      </c>
      <c r="X142" s="50">
        <v>8.4910999999999994</v>
      </c>
      <c r="Y142" s="50">
        <v>8.6652000000000005</v>
      </c>
      <c r="AB142" s="26">
        <f t="shared" si="14"/>
        <v>0.85624999999999996</v>
      </c>
      <c r="AC142" s="26">
        <f t="shared" si="15"/>
        <v>0.85402</v>
      </c>
      <c r="AD142" s="26">
        <f t="shared" si="16"/>
        <v>0.85847999999999991</v>
      </c>
      <c r="AE142" s="26">
        <f t="shared" si="17"/>
        <v>0.84970333333333325</v>
      </c>
      <c r="AF142" s="26">
        <f t="shared" si="18"/>
        <v>0.83348</v>
      </c>
      <c r="AG142" s="26">
        <f t="shared" si="19"/>
        <v>0.84910999999999992</v>
      </c>
      <c r="AH142" s="26">
        <f t="shared" si="20"/>
        <v>0.86652000000000007</v>
      </c>
    </row>
    <row r="143" spans="1:34" s="15" customFormat="1" ht="78" x14ac:dyDescent="0.3">
      <c r="A143" s="27">
        <v>138</v>
      </c>
      <c r="B143" s="18" t="s">
        <v>1012</v>
      </c>
      <c r="C143" s="18" t="s">
        <v>1013</v>
      </c>
      <c r="D143" s="18" t="s">
        <v>1014</v>
      </c>
      <c r="E143" s="50">
        <v>147.8603</v>
      </c>
      <c r="F143" s="50">
        <v>36.907000000000004</v>
      </c>
      <c r="G143" s="50">
        <v>9.1562000000000001</v>
      </c>
      <c r="H143" s="50">
        <v>9.2634000000000007</v>
      </c>
      <c r="I143" s="50">
        <v>9.2461000000000002</v>
      </c>
      <c r="J143" s="50">
        <v>9.2413000000000007</v>
      </c>
      <c r="K143" s="50">
        <v>64.492800000000003</v>
      </c>
      <c r="L143" s="50">
        <v>9.1869000000000014</v>
      </c>
      <c r="M143" s="50">
        <v>9.3107000000000006</v>
      </c>
      <c r="N143" s="50">
        <v>9.2349999999999994</v>
      </c>
      <c r="O143" s="50">
        <v>9.1719000000000008</v>
      </c>
      <c r="P143" s="50">
        <v>9.2144999999999992</v>
      </c>
      <c r="Q143" s="50">
        <v>9.1987000000000005</v>
      </c>
      <c r="R143" s="50">
        <v>9.1751000000000005</v>
      </c>
      <c r="S143" s="50">
        <v>18.482600000000001</v>
      </c>
      <c r="T143" s="50">
        <v>9.2192000000000007</v>
      </c>
      <c r="U143" s="50">
        <v>9.2634000000000007</v>
      </c>
      <c r="V143" s="50">
        <v>27.977899999999998</v>
      </c>
      <c r="W143" s="50">
        <v>9.2775999999999996</v>
      </c>
      <c r="X143" s="50">
        <v>9.3043999999999993</v>
      </c>
      <c r="Y143" s="50">
        <v>9.3958999999999993</v>
      </c>
      <c r="AB143" s="26">
        <f t="shared" si="14"/>
        <v>0.92413000000000012</v>
      </c>
      <c r="AC143" s="26">
        <f t="shared" si="15"/>
        <v>0.92192000000000007</v>
      </c>
      <c r="AD143" s="26">
        <f t="shared" si="16"/>
        <v>0.92634000000000005</v>
      </c>
      <c r="AE143" s="26">
        <f t="shared" si="17"/>
        <v>0.93259666666666663</v>
      </c>
      <c r="AF143" s="26">
        <f t="shared" si="18"/>
        <v>0.92775999999999992</v>
      </c>
      <c r="AG143" s="26">
        <f t="shared" si="19"/>
        <v>0.93043999999999993</v>
      </c>
      <c r="AH143" s="26">
        <f t="shared" si="20"/>
        <v>0.93958999999999993</v>
      </c>
    </row>
    <row r="144" spans="1:34" s="15" customFormat="1" ht="78" x14ac:dyDescent="0.3">
      <c r="A144" s="27">
        <v>139</v>
      </c>
      <c r="B144" s="18" t="s">
        <v>1015</v>
      </c>
      <c r="C144" s="18" t="s">
        <v>1016</v>
      </c>
      <c r="D144" s="18" t="s">
        <v>1017</v>
      </c>
      <c r="E144" s="50">
        <v>112.82329999999999</v>
      </c>
      <c r="F144" s="50">
        <v>27.477600000000002</v>
      </c>
      <c r="G144" s="50">
        <v>6.5446999999999997</v>
      </c>
      <c r="H144" s="50">
        <v>7.1117999999999997</v>
      </c>
      <c r="I144" s="50">
        <v>6.9512</v>
      </c>
      <c r="J144" s="50">
        <v>6.8699000000000003</v>
      </c>
      <c r="K144" s="50">
        <v>48.502099999999992</v>
      </c>
      <c r="L144" s="50">
        <v>6.8109999999999999</v>
      </c>
      <c r="M144" s="50">
        <v>6.8495999999999997</v>
      </c>
      <c r="N144" s="50">
        <v>6.8739999999999997</v>
      </c>
      <c r="O144" s="50">
        <v>6.9227999999999996</v>
      </c>
      <c r="P144" s="50">
        <v>7.5955000000000004</v>
      </c>
      <c r="Q144" s="50">
        <v>6.8434999999999997</v>
      </c>
      <c r="R144" s="50">
        <v>6.6056999999999997</v>
      </c>
      <c r="S144" s="50">
        <v>14.933</v>
      </c>
      <c r="T144" s="50">
        <v>7.3719999999999999</v>
      </c>
      <c r="U144" s="50">
        <v>7.5609999999999999</v>
      </c>
      <c r="V144" s="50">
        <v>21.910600000000002</v>
      </c>
      <c r="W144" s="50">
        <v>6.6402000000000001</v>
      </c>
      <c r="X144" s="50">
        <v>7.4858000000000002</v>
      </c>
      <c r="Y144" s="50">
        <v>7.7846000000000002</v>
      </c>
      <c r="AB144" s="26">
        <f t="shared" si="14"/>
        <v>0.74665000000000004</v>
      </c>
      <c r="AC144" s="26">
        <f t="shared" si="15"/>
        <v>0.73719999999999997</v>
      </c>
      <c r="AD144" s="26">
        <f t="shared" si="16"/>
        <v>0.75609999999999999</v>
      </c>
      <c r="AE144" s="26">
        <f t="shared" si="17"/>
        <v>0.73035333333333341</v>
      </c>
      <c r="AF144" s="26">
        <f t="shared" si="18"/>
        <v>0.66402000000000005</v>
      </c>
      <c r="AG144" s="26">
        <f t="shared" si="19"/>
        <v>0.74858000000000002</v>
      </c>
      <c r="AH144" s="26">
        <f t="shared" si="20"/>
        <v>0.77846000000000004</v>
      </c>
    </row>
    <row r="145" spans="1:34" s="15" customFormat="1" ht="78" x14ac:dyDescent="0.3">
      <c r="A145" s="27">
        <v>140</v>
      </c>
      <c r="B145" s="18" t="s">
        <v>1018</v>
      </c>
      <c r="C145" s="18" t="s">
        <v>1019</v>
      </c>
      <c r="D145" s="18" t="s">
        <v>1020</v>
      </c>
      <c r="E145" s="50">
        <v>140.03880000000001</v>
      </c>
      <c r="F145" s="50">
        <v>37.466050000000003</v>
      </c>
      <c r="G145" s="50">
        <v>9.6358999999999995</v>
      </c>
      <c r="H145" s="50">
        <v>9.4223499999999998</v>
      </c>
      <c r="I145" s="50">
        <v>9.2135999999999996</v>
      </c>
      <c r="J145" s="50">
        <v>9.1942000000000004</v>
      </c>
      <c r="K145" s="50">
        <v>57.393149999999999</v>
      </c>
      <c r="L145" s="50">
        <v>8.7281499999999994</v>
      </c>
      <c r="M145" s="50">
        <v>7.6310500000000001</v>
      </c>
      <c r="N145" s="50">
        <v>7.6067999999999998</v>
      </c>
      <c r="O145" s="50">
        <v>8.4125999999999994</v>
      </c>
      <c r="P145" s="50">
        <v>9.3689499999999999</v>
      </c>
      <c r="Q145" s="50">
        <v>8.2378499999999999</v>
      </c>
      <c r="R145" s="50">
        <v>7.4077500000000001</v>
      </c>
      <c r="S145" s="50">
        <v>19.218450000000001</v>
      </c>
      <c r="T145" s="50">
        <v>9.6262000000000008</v>
      </c>
      <c r="U145" s="50">
        <v>9.5922499999999999</v>
      </c>
      <c r="V145" s="50">
        <v>25.96115</v>
      </c>
      <c r="W145" s="50">
        <v>7.3398000000000003</v>
      </c>
      <c r="X145" s="50">
        <v>9.4028999999999989</v>
      </c>
      <c r="Y145" s="50">
        <v>9.2184500000000007</v>
      </c>
      <c r="AB145" s="26">
        <f t="shared" si="14"/>
        <v>0.96092250000000001</v>
      </c>
      <c r="AC145" s="26">
        <f t="shared" si="15"/>
        <v>0.96262000000000003</v>
      </c>
      <c r="AD145" s="26">
        <f t="shared" si="16"/>
        <v>0.95922499999999999</v>
      </c>
      <c r="AE145" s="26">
        <f t="shared" si="17"/>
        <v>0.86537166666666676</v>
      </c>
      <c r="AF145" s="26">
        <f t="shared" si="18"/>
        <v>0.73398000000000008</v>
      </c>
      <c r="AG145" s="26">
        <f t="shared" si="19"/>
        <v>0.94028999999999985</v>
      </c>
      <c r="AH145" s="26">
        <f t="shared" si="20"/>
        <v>0.92184500000000003</v>
      </c>
    </row>
    <row r="146" spans="1:34" s="15" customFormat="1" ht="62.4" x14ac:dyDescent="0.3">
      <c r="A146" s="27">
        <v>141</v>
      </c>
      <c r="B146" s="18" t="s">
        <v>1021</v>
      </c>
      <c r="C146" s="18" t="s">
        <v>1022</v>
      </c>
      <c r="D146" s="18" t="s">
        <v>1023</v>
      </c>
      <c r="E146" s="50">
        <v>148.35714999999999</v>
      </c>
      <c r="F146" s="50">
        <v>39</v>
      </c>
      <c r="G146" s="50">
        <v>9.8571000000000009</v>
      </c>
      <c r="H146" s="50">
        <v>9.7142999999999997</v>
      </c>
      <c r="I146" s="50">
        <v>9.7142999999999997</v>
      </c>
      <c r="J146" s="50">
        <v>9.7142999999999997</v>
      </c>
      <c r="K146" s="50">
        <v>60.500050000000002</v>
      </c>
      <c r="L146" s="50">
        <v>8.3571500000000007</v>
      </c>
      <c r="M146" s="50">
        <v>8.4285999999999994</v>
      </c>
      <c r="N146" s="50">
        <v>9</v>
      </c>
      <c r="O146" s="50">
        <v>8.2857000000000003</v>
      </c>
      <c r="P146" s="50">
        <v>8.4285999999999994</v>
      </c>
      <c r="Q146" s="50">
        <v>9</v>
      </c>
      <c r="R146" s="50">
        <v>9</v>
      </c>
      <c r="S146" s="50">
        <v>19.714200000000002</v>
      </c>
      <c r="T146" s="50">
        <v>9.8571000000000009</v>
      </c>
      <c r="U146" s="50">
        <v>9.8571000000000009</v>
      </c>
      <c r="V146" s="50">
        <v>29.142899999999997</v>
      </c>
      <c r="W146" s="50">
        <v>9.1428999999999991</v>
      </c>
      <c r="X146" s="50">
        <v>10</v>
      </c>
      <c r="Y146" s="50">
        <v>10</v>
      </c>
      <c r="AB146" s="26">
        <f t="shared" si="14"/>
        <v>0.98571000000000009</v>
      </c>
      <c r="AC146" s="26">
        <f t="shared" si="15"/>
        <v>0.98571000000000009</v>
      </c>
      <c r="AD146" s="26">
        <f t="shared" si="16"/>
        <v>0.98571000000000009</v>
      </c>
      <c r="AE146" s="26">
        <f t="shared" si="17"/>
        <v>0.9714299999999999</v>
      </c>
      <c r="AF146" s="26">
        <f t="shared" si="18"/>
        <v>0.91428999999999994</v>
      </c>
      <c r="AG146" s="26">
        <f t="shared" si="19"/>
        <v>1</v>
      </c>
      <c r="AH146" s="26">
        <f t="shared" si="20"/>
        <v>1</v>
      </c>
    </row>
    <row r="147" spans="1:34" s="15" customFormat="1" ht="93.6" x14ac:dyDescent="0.3">
      <c r="A147" s="27">
        <v>142</v>
      </c>
      <c r="B147" s="18" t="s">
        <v>1024</v>
      </c>
      <c r="C147" s="18" t="s">
        <v>1025</v>
      </c>
      <c r="D147" s="18" t="s">
        <v>1026</v>
      </c>
      <c r="E147" s="50">
        <v>148.65977500000002</v>
      </c>
      <c r="F147" s="50">
        <v>37.197249999999997</v>
      </c>
      <c r="G147" s="50">
        <v>9.2111000000000001</v>
      </c>
      <c r="H147" s="50">
        <v>9.2083499999999994</v>
      </c>
      <c r="I147" s="50">
        <v>9.2721999999999998</v>
      </c>
      <c r="J147" s="50">
        <v>9.5055999999999994</v>
      </c>
      <c r="K147" s="50">
        <v>64.684725000000014</v>
      </c>
      <c r="L147" s="50">
        <v>9.015274999999999</v>
      </c>
      <c r="M147" s="50">
        <v>9.2888999999999999</v>
      </c>
      <c r="N147" s="50">
        <v>9.261099999999999</v>
      </c>
      <c r="O147" s="50">
        <v>9.2916500000000006</v>
      </c>
      <c r="P147" s="50">
        <v>9.3083500000000008</v>
      </c>
      <c r="Q147" s="50">
        <v>9.261099999999999</v>
      </c>
      <c r="R147" s="50">
        <v>9.2583500000000001</v>
      </c>
      <c r="S147" s="50">
        <v>18.602800000000002</v>
      </c>
      <c r="T147" s="50">
        <v>9.3000000000000007</v>
      </c>
      <c r="U147" s="50">
        <v>9.3028000000000013</v>
      </c>
      <c r="V147" s="50">
        <v>28.174999999999997</v>
      </c>
      <c r="W147" s="50">
        <v>8.9611000000000001</v>
      </c>
      <c r="X147" s="50">
        <v>9.3305499999999988</v>
      </c>
      <c r="Y147" s="50">
        <v>9.8833500000000001</v>
      </c>
      <c r="AB147" s="26">
        <f t="shared" si="14"/>
        <v>0.93014000000000008</v>
      </c>
      <c r="AC147" s="26">
        <f t="shared" si="15"/>
        <v>0.93</v>
      </c>
      <c r="AD147" s="26">
        <f t="shared" si="16"/>
        <v>0.93028000000000011</v>
      </c>
      <c r="AE147" s="26">
        <f t="shared" si="17"/>
        <v>0.93916666666666659</v>
      </c>
      <c r="AF147" s="26">
        <f t="shared" si="18"/>
        <v>0.89610999999999996</v>
      </c>
      <c r="AG147" s="26">
        <f t="shared" si="19"/>
        <v>0.93305499999999986</v>
      </c>
      <c r="AH147" s="26">
        <f t="shared" si="20"/>
        <v>0.98833499999999996</v>
      </c>
    </row>
    <row r="148" spans="1:34" s="15" customFormat="1" ht="62.4" x14ac:dyDescent="0.3">
      <c r="A148" s="27">
        <v>143</v>
      </c>
      <c r="B148" s="18" t="s">
        <v>1027</v>
      </c>
      <c r="C148" s="18" t="s">
        <v>1028</v>
      </c>
      <c r="D148" s="18" t="s">
        <v>1029</v>
      </c>
      <c r="E148" s="50">
        <v>132.278525</v>
      </c>
      <c r="F148" s="50">
        <v>34.32855</v>
      </c>
      <c r="G148" s="50">
        <v>8.8285499999999999</v>
      </c>
      <c r="H148" s="50">
        <v>8.3142999999999994</v>
      </c>
      <c r="I148" s="50">
        <v>9.1857000000000006</v>
      </c>
      <c r="J148" s="50">
        <v>8</v>
      </c>
      <c r="K148" s="50">
        <v>55.949974999999995</v>
      </c>
      <c r="L148" s="50">
        <v>8.0214250000000007</v>
      </c>
      <c r="M148" s="50">
        <v>8.2285500000000003</v>
      </c>
      <c r="N148" s="50">
        <v>8.5143000000000004</v>
      </c>
      <c r="O148" s="50">
        <v>8.9285499999999995</v>
      </c>
      <c r="P148" s="50">
        <v>9</v>
      </c>
      <c r="Q148" s="50">
        <v>7.5714500000000005</v>
      </c>
      <c r="R148" s="50">
        <v>5.6857000000000006</v>
      </c>
      <c r="S148" s="50">
        <v>16.657150000000001</v>
      </c>
      <c r="T148" s="50">
        <v>7.5714500000000005</v>
      </c>
      <c r="U148" s="50">
        <v>9.0856999999999992</v>
      </c>
      <c r="V148" s="50">
        <v>25.342849999999999</v>
      </c>
      <c r="W148" s="50">
        <v>7.4856999999999996</v>
      </c>
      <c r="X148" s="50">
        <v>8.8714499999999994</v>
      </c>
      <c r="Y148" s="50">
        <v>8.9856999999999996</v>
      </c>
      <c r="AB148" s="26">
        <f t="shared" si="14"/>
        <v>0.83285750000000003</v>
      </c>
      <c r="AC148" s="26">
        <f t="shared" si="15"/>
        <v>0.75714500000000007</v>
      </c>
      <c r="AD148" s="26">
        <f t="shared" si="16"/>
        <v>0.90856999999999988</v>
      </c>
      <c r="AE148" s="26">
        <f t="shared" si="17"/>
        <v>0.84476166666666652</v>
      </c>
      <c r="AF148" s="26">
        <f t="shared" si="18"/>
        <v>0.74856999999999996</v>
      </c>
      <c r="AG148" s="26">
        <f t="shared" si="19"/>
        <v>0.88714499999999996</v>
      </c>
      <c r="AH148" s="26">
        <f t="shared" si="20"/>
        <v>0.89856999999999998</v>
      </c>
    </row>
    <row r="149" spans="1:34" ht="100.8" x14ac:dyDescent="0.3">
      <c r="D149" s="81" t="s">
        <v>1059</v>
      </c>
      <c r="E149" s="81">
        <v>139.80000000000001</v>
      </c>
      <c r="F149" s="81">
        <v>37</v>
      </c>
      <c r="G149" s="81">
        <v>10</v>
      </c>
      <c r="H149" s="81">
        <v>10</v>
      </c>
      <c r="I149" s="81">
        <v>10</v>
      </c>
      <c r="J149" s="81">
        <v>7</v>
      </c>
      <c r="K149" s="81">
        <v>61</v>
      </c>
      <c r="L149" s="81">
        <v>10</v>
      </c>
      <c r="M149" s="81">
        <v>6</v>
      </c>
      <c r="N149" s="81">
        <v>10</v>
      </c>
      <c r="O149" s="81">
        <v>10</v>
      </c>
      <c r="P149" s="81">
        <v>10</v>
      </c>
      <c r="Q149" s="81">
        <v>10</v>
      </c>
      <c r="R149" s="81">
        <v>5</v>
      </c>
      <c r="S149" s="81">
        <v>17.200000000000003</v>
      </c>
      <c r="T149" s="81">
        <v>8.3000000000000007</v>
      </c>
      <c r="U149" s="81">
        <v>8.9</v>
      </c>
      <c r="V149" s="81">
        <v>24.6</v>
      </c>
      <c r="W149" s="81">
        <v>8.1999999999999993</v>
      </c>
      <c r="X149" s="81">
        <v>8.3000000000000007</v>
      </c>
      <c r="Y149" s="81">
        <v>8.1</v>
      </c>
      <c r="AB149" s="26">
        <f t="shared" si="14"/>
        <v>0.8600000000000001</v>
      </c>
      <c r="AC149" s="26">
        <f t="shared" si="15"/>
        <v>0.83000000000000007</v>
      </c>
      <c r="AD149" s="26">
        <f t="shared" si="16"/>
        <v>0.89</v>
      </c>
      <c r="AE149" s="26">
        <f t="shared" si="17"/>
        <v>0.82</v>
      </c>
      <c r="AF149" s="26">
        <f t="shared" si="18"/>
        <v>0.82</v>
      </c>
      <c r="AG149" s="26">
        <f t="shared" si="19"/>
        <v>0.83000000000000007</v>
      </c>
      <c r="AH149" s="26">
        <f t="shared" si="20"/>
        <v>0.80999999999999994</v>
      </c>
    </row>
    <row r="150" spans="1:34" ht="15" x14ac:dyDescent="0.25">
      <c r="E150" s="82">
        <f>AVERAGE(E6:E149)</f>
        <v>134.23329578899288</v>
      </c>
      <c r="F150" s="82">
        <f t="shared" ref="F150:Y150" si="21">AVERAGE(F6:F149)</f>
        <v>34.199091073916684</v>
      </c>
      <c r="G150" s="82">
        <f t="shared" si="21"/>
        <v>8.4482431567992347</v>
      </c>
      <c r="H150" s="82">
        <f t="shared" si="21"/>
        <v>8.4553628268226699</v>
      </c>
      <c r="I150" s="82">
        <f t="shared" si="21"/>
        <v>8.6934239791836916</v>
      </c>
      <c r="J150" s="82">
        <f t="shared" si="21"/>
        <v>8.602061111111114</v>
      </c>
      <c r="K150" s="82">
        <f t="shared" si="21"/>
        <v>57.004536823293137</v>
      </c>
      <c r="L150" s="82">
        <f t="shared" si="21"/>
        <v>8.0818558013516864</v>
      </c>
      <c r="M150" s="82">
        <f t="shared" si="21"/>
        <v>8.2530551527541824</v>
      </c>
      <c r="N150" s="82">
        <f t="shared" si="21"/>
        <v>8.3137749893750978</v>
      </c>
      <c r="O150" s="82">
        <f t="shared" si="21"/>
        <v>7.9369064803964289</v>
      </c>
      <c r="P150" s="82">
        <f t="shared" si="21"/>
        <v>8.5707754549134432</v>
      </c>
      <c r="Q150" s="82">
        <f t="shared" si="21"/>
        <v>8.2507146675216347</v>
      </c>
      <c r="R150" s="82">
        <f t="shared" si="21"/>
        <v>7.5974542769806828</v>
      </c>
      <c r="S150" s="82">
        <f t="shared" si="21"/>
        <v>17.535460818060329</v>
      </c>
      <c r="T150" s="82">
        <f t="shared" si="21"/>
        <v>8.7189589233918632</v>
      </c>
      <c r="U150" s="82">
        <f t="shared" si="21"/>
        <v>8.8165018946684679</v>
      </c>
      <c r="V150" s="82">
        <f t="shared" si="21"/>
        <v>25.494207073722734</v>
      </c>
      <c r="W150" s="82">
        <f t="shared" si="21"/>
        <v>8.0669749999999993</v>
      </c>
      <c r="X150" s="82">
        <f t="shared" si="21"/>
        <v>8.6840823746895524</v>
      </c>
      <c r="Y150" s="82">
        <f t="shared" si="21"/>
        <v>8.7431496990331787</v>
      </c>
      <c r="AB150" s="1">
        <f>AVERAGE(AB6:AB149)</f>
        <v>0.87677304090301666</v>
      </c>
      <c r="AC150" s="1">
        <f t="shared" ref="AC150:AH150" si="22">AVERAGE(AC6:AC149)</f>
        <v>0.87189589233918618</v>
      </c>
      <c r="AD150" s="1">
        <f t="shared" si="22"/>
        <v>0.88165018946684626</v>
      </c>
      <c r="AE150" s="1">
        <f t="shared" si="22"/>
        <v>0.84980690245742441</v>
      </c>
      <c r="AF150" s="1">
        <f t="shared" si="22"/>
        <v>0.80669749999999985</v>
      </c>
      <c r="AG150" s="1">
        <f t="shared" si="22"/>
        <v>0.86840823746895501</v>
      </c>
      <c r="AH150" s="1">
        <f t="shared" si="22"/>
        <v>0.87431496990331725</v>
      </c>
    </row>
  </sheetData>
  <mergeCells count="14">
    <mergeCell ref="E1:E4"/>
    <mergeCell ref="F1:Y1"/>
    <mergeCell ref="A2:A3"/>
    <mergeCell ref="B2:B3"/>
    <mergeCell ref="C2:C3"/>
    <mergeCell ref="D2:D3"/>
    <mergeCell ref="F2:J2"/>
    <mergeCell ref="K2:R2"/>
    <mergeCell ref="S2:U2"/>
    <mergeCell ref="V2:Y2"/>
    <mergeCell ref="F3:J3"/>
    <mergeCell ref="K3:R3"/>
    <mergeCell ref="S3:U3"/>
    <mergeCell ref="V3:Y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13"/>
  <sheetViews>
    <sheetView tabSelected="1" zoomScale="68" zoomScaleNormal="68" workbookViewId="0">
      <selection activeCell="AA13" sqref="AA13"/>
    </sheetView>
  </sheetViews>
  <sheetFormatPr defaultColWidth="9.109375" defaultRowHeight="14.4" x14ac:dyDescent="0.3"/>
  <cols>
    <col min="1" max="1" width="9.109375" style="1"/>
    <col min="2" max="2" width="42.88671875" style="1" customWidth="1"/>
    <col min="3" max="3" width="29.33203125" style="1" customWidth="1"/>
    <col min="4" max="4" width="14.6640625" style="1" customWidth="1"/>
    <col min="5" max="25" width="9.109375" style="1"/>
    <col min="26" max="196" width="9.109375" style="29"/>
    <col min="197" max="16384" width="9.109375" style="1"/>
  </cols>
  <sheetData>
    <row r="1" spans="1:196" ht="78.75" customHeight="1" x14ac:dyDescent="0.3">
      <c r="A1" s="108" t="s">
        <v>29</v>
      </c>
      <c r="B1" s="110" t="s">
        <v>28</v>
      </c>
      <c r="C1" s="112" t="s">
        <v>27</v>
      </c>
      <c r="D1" s="112" t="s">
        <v>26</v>
      </c>
      <c r="E1" s="113" t="s">
        <v>31</v>
      </c>
      <c r="F1" s="101" t="s">
        <v>25</v>
      </c>
      <c r="G1" s="101"/>
      <c r="H1" s="101"/>
      <c r="I1" s="101"/>
      <c r="J1" s="101"/>
      <c r="K1" s="101" t="s">
        <v>24</v>
      </c>
      <c r="L1" s="101"/>
      <c r="M1" s="101"/>
      <c r="N1" s="101"/>
      <c r="O1" s="101"/>
      <c r="P1" s="101"/>
      <c r="Q1" s="101"/>
      <c r="R1" s="101"/>
      <c r="S1" s="101" t="s">
        <v>23</v>
      </c>
      <c r="T1" s="101"/>
      <c r="U1" s="101"/>
      <c r="V1" s="101" t="s">
        <v>22</v>
      </c>
      <c r="W1" s="101"/>
      <c r="X1" s="101"/>
      <c r="Y1" s="101"/>
    </row>
    <row r="2" spans="1:196" ht="15.75" customHeight="1" x14ac:dyDescent="0.3">
      <c r="A2" s="109"/>
      <c r="B2" s="111"/>
      <c r="C2" s="112"/>
      <c r="D2" s="112"/>
      <c r="E2" s="123"/>
      <c r="F2" s="102" t="s">
        <v>20</v>
      </c>
      <c r="G2" s="102"/>
      <c r="H2" s="102"/>
      <c r="I2" s="102"/>
      <c r="J2" s="102"/>
      <c r="K2" s="102" t="s">
        <v>20</v>
      </c>
      <c r="L2" s="102"/>
      <c r="M2" s="102"/>
      <c r="N2" s="102"/>
      <c r="O2" s="102"/>
      <c r="P2" s="102"/>
      <c r="Q2" s="102"/>
      <c r="R2" s="102"/>
      <c r="S2" s="102" t="s">
        <v>20</v>
      </c>
      <c r="T2" s="102"/>
      <c r="U2" s="102"/>
      <c r="V2" s="102" t="s">
        <v>20</v>
      </c>
      <c r="W2" s="102"/>
      <c r="X2" s="102"/>
      <c r="Y2" s="102"/>
    </row>
    <row r="3" spans="1:196" ht="136.5" customHeight="1" x14ac:dyDescent="0.3">
      <c r="A3" s="7"/>
      <c r="B3" s="6"/>
      <c r="C3" s="5"/>
      <c r="D3" s="5"/>
      <c r="E3" s="124"/>
      <c r="F3" s="9" t="s">
        <v>6</v>
      </c>
      <c r="G3" s="8" t="s">
        <v>19</v>
      </c>
      <c r="H3" s="8" t="s">
        <v>16</v>
      </c>
      <c r="I3" s="8" t="s">
        <v>18</v>
      </c>
      <c r="J3" s="8" t="s">
        <v>17</v>
      </c>
      <c r="K3" s="9" t="s">
        <v>6</v>
      </c>
      <c r="L3" s="8" t="s">
        <v>13</v>
      </c>
      <c r="M3" s="8" t="s">
        <v>10</v>
      </c>
      <c r="N3" s="8" t="s">
        <v>11</v>
      </c>
      <c r="O3" s="8" t="s">
        <v>15</v>
      </c>
      <c r="P3" s="8" t="s">
        <v>12</v>
      </c>
      <c r="Q3" s="8" t="s">
        <v>14</v>
      </c>
      <c r="R3" s="8" t="s">
        <v>9</v>
      </c>
      <c r="S3" s="9" t="s">
        <v>6</v>
      </c>
      <c r="T3" s="8" t="s">
        <v>7</v>
      </c>
      <c r="U3" s="8" t="s">
        <v>8</v>
      </c>
      <c r="V3" s="9" t="s">
        <v>6</v>
      </c>
      <c r="W3" s="8" t="s">
        <v>3</v>
      </c>
      <c r="X3" s="8" t="s">
        <v>4</v>
      </c>
      <c r="Y3" s="8" t="s">
        <v>5</v>
      </c>
    </row>
    <row r="4" spans="1:196" ht="15.75" x14ac:dyDescent="0.25">
      <c r="A4" s="7"/>
      <c r="B4" s="6"/>
      <c r="C4" s="5"/>
      <c r="D4" s="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196" s="26" customFormat="1" ht="62.4" x14ac:dyDescent="0.3">
      <c r="A5" s="27">
        <v>1</v>
      </c>
      <c r="B5" s="30" t="s">
        <v>1042</v>
      </c>
      <c r="C5" s="3" t="s">
        <v>1043</v>
      </c>
      <c r="D5" s="3">
        <v>3820006573</v>
      </c>
      <c r="E5" s="49">
        <v>143.4161</v>
      </c>
      <c r="F5" s="49">
        <v>35.1081</v>
      </c>
      <c r="G5" s="49">
        <v>8.5189000000000004</v>
      </c>
      <c r="H5" s="49">
        <v>8.7946000000000009</v>
      </c>
      <c r="I5" s="49">
        <v>8.8703000000000003</v>
      </c>
      <c r="J5" s="49">
        <v>8.9243000000000006</v>
      </c>
      <c r="K5" s="49">
        <v>61.994500000000002</v>
      </c>
      <c r="L5" s="49">
        <v>8.2324000000000002</v>
      </c>
      <c r="M5" s="49">
        <v>9.5081000000000007</v>
      </c>
      <c r="N5" s="49">
        <v>9.4323999999999995</v>
      </c>
      <c r="O5" s="49">
        <v>7.6054000000000004</v>
      </c>
      <c r="P5" s="49">
        <v>9.6594999999999995</v>
      </c>
      <c r="Q5" s="49">
        <v>9.2162000000000006</v>
      </c>
      <c r="R5" s="49">
        <v>8.3405000000000005</v>
      </c>
      <c r="S5" s="49">
        <v>18.9514</v>
      </c>
      <c r="T5" s="49">
        <v>9.4649000000000001</v>
      </c>
      <c r="U5" s="49">
        <v>9.4864999999999995</v>
      </c>
      <c r="V5" s="49">
        <v>27.362099999999998</v>
      </c>
      <c r="W5" s="49">
        <v>8.1891999999999996</v>
      </c>
      <c r="X5" s="49">
        <v>9.4269999999999996</v>
      </c>
      <c r="Y5" s="49">
        <v>9.7459000000000007</v>
      </c>
      <c r="Z5" s="29"/>
      <c r="AA5" s="29">
        <f>AVERAGE(AB5:AC5)</f>
        <v>0.94757000000000002</v>
      </c>
      <c r="AB5" s="29">
        <f>ABS(T5/10)</f>
        <v>0.94649000000000005</v>
      </c>
      <c r="AC5" s="29">
        <f>ABS(U5/10)</f>
        <v>0.94864999999999999</v>
      </c>
      <c r="AD5" s="29">
        <f>AVERAGE(AE5:AG5)</f>
        <v>0.91206999999999994</v>
      </c>
      <c r="AE5" s="29">
        <f>ABS(W5/10)</f>
        <v>0.81891999999999998</v>
      </c>
      <c r="AF5" s="29">
        <f>ABS(X5/10)</f>
        <v>0.94269999999999998</v>
      </c>
      <c r="AG5" s="29">
        <f>ABS(Y5/10)</f>
        <v>0.97459000000000007</v>
      </c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</row>
    <row r="6" spans="1:196" s="26" customFormat="1" ht="109.2" x14ac:dyDescent="0.3">
      <c r="A6" s="27">
        <v>2</v>
      </c>
      <c r="B6" s="3" t="s">
        <v>1040</v>
      </c>
      <c r="C6" s="3" t="s">
        <v>1041</v>
      </c>
      <c r="D6" s="54">
        <v>3820006848</v>
      </c>
      <c r="E6" s="49">
        <v>137.61365000000001</v>
      </c>
      <c r="F6" s="49">
        <v>34.290900000000001</v>
      </c>
      <c r="G6" s="49">
        <v>8.6999999999999993</v>
      </c>
      <c r="H6" s="49">
        <v>8.4454999999999991</v>
      </c>
      <c r="I6" s="49">
        <v>8.5817999999999994</v>
      </c>
      <c r="J6" s="49">
        <v>8.5635999999999992</v>
      </c>
      <c r="K6" s="49">
        <v>60.050050000000006</v>
      </c>
      <c r="L6" s="49">
        <v>8.6045499999999997</v>
      </c>
      <c r="M6" s="49">
        <v>8.6999999999999993</v>
      </c>
      <c r="N6" s="49">
        <v>8.5455000000000005</v>
      </c>
      <c r="O6" s="49">
        <v>8.6273</v>
      </c>
      <c r="P6" s="49">
        <v>8.5091000000000001</v>
      </c>
      <c r="Q6" s="49">
        <v>8.5635999999999992</v>
      </c>
      <c r="R6" s="49">
        <v>8.5</v>
      </c>
      <c r="S6" s="49">
        <v>17.118200000000002</v>
      </c>
      <c r="T6" s="49">
        <v>8.5455000000000005</v>
      </c>
      <c r="U6" s="49">
        <v>8.5726999999999993</v>
      </c>
      <c r="V6" s="49">
        <v>26.154499999999999</v>
      </c>
      <c r="W6" s="49">
        <v>8.6727000000000007</v>
      </c>
      <c r="X6" s="49">
        <v>8.6273</v>
      </c>
      <c r="Y6" s="49">
        <v>8.8544999999999998</v>
      </c>
      <c r="Z6" s="29"/>
      <c r="AA6" s="29">
        <f t="shared" ref="AA6:AA12" si="0">AVERAGE(AB6:AC6)</f>
        <v>0.85590999999999995</v>
      </c>
      <c r="AB6" s="29">
        <f t="shared" ref="AB6:AB12" si="1">ABS(T6/10)</f>
        <v>0.85455000000000003</v>
      </c>
      <c r="AC6" s="29">
        <f t="shared" ref="AC6:AC12" si="2">ABS(U6/10)</f>
        <v>0.85726999999999998</v>
      </c>
      <c r="AD6" s="29">
        <f t="shared" ref="AD6:AD12" si="3">AVERAGE(AE6:AG6)</f>
        <v>0.87181666666666668</v>
      </c>
      <c r="AE6" s="29">
        <f t="shared" ref="AE6:AE12" si="4">ABS(W6/10)</f>
        <v>0.8672700000000001</v>
      </c>
      <c r="AF6" s="29">
        <f t="shared" ref="AF6:AF12" si="5">ABS(X6/10)</f>
        <v>0.86273</v>
      </c>
      <c r="AG6" s="29">
        <f t="shared" ref="AG6:AG12" si="6">ABS(Y6/10)</f>
        <v>0.88544999999999996</v>
      </c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</row>
    <row r="7" spans="1:196" s="15" customFormat="1" ht="78" x14ac:dyDescent="0.3">
      <c r="A7" s="27">
        <v>3</v>
      </c>
      <c r="B7" s="18" t="s">
        <v>1036</v>
      </c>
      <c r="C7" s="18" t="s">
        <v>1037</v>
      </c>
      <c r="D7" s="53">
        <v>3820007200</v>
      </c>
      <c r="E7" s="50">
        <v>154.2807</v>
      </c>
      <c r="F7" s="50">
        <v>38.338799999999999</v>
      </c>
      <c r="G7" s="50">
        <v>9.5747999999999998</v>
      </c>
      <c r="H7" s="50">
        <v>9.6311999999999998</v>
      </c>
      <c r="I7" s="50">
        <v>9.5663999999999998</v>
      </c>
      <c r="J7" s="50">
        <v>9.5663999999999998</v>
      </c>
      <c r="K7" s="50">
        <v>67.284099999999995</v>
      </c>
      <c r="L7" s="50">
        <v>9.5497999999999994</v>
      </c>
      <c r="M7" s="50">
        <v>9.4867000000000008</v>
      </c>
      <c r="N7" s="50">
        <v>9.6295999999999999</v>
      </c>
      <c r="O7" s="50">
        <v>9.6212999999999997</v>
      </c>
      <c r="P7" s="50">
        <v>9.6943999999999999</v>
      </c>
      <c r="Q7" s="50">
        <v>9.6744000000000003</v>
      </c>
      <c r="R7" s="50">
        <v>9.6279000000000003</v>
      </c>
      <c r="S7" s="50">
        <v>19.4435</v>
      </c>
      <c r="T7" s="50">
        <v>9.7042999999999999</v>
      </c>
      <c r="U7" s="50">
        <v>9.7392000000000003</v>
      </c>
      <c r="V7" s="50">
        <v>29.214300000000001</v>
      </c>
      <c r="W7" s="50">
        <v>9.6728000000000005</v>
      </c>
      <c r="X7" s="50">
        <v>9.7507999999999999</v>
      </c>
      <c r="Y7" s="50">
        <v>9.7906999999999993</v>
      </c>
      <c r="Z7" s="29"/>
      <c r="AA7" s="29">
        <f t="shared" si="0"/>
        <v>0.97217500000000001</v>
      </c>
      <c r="AB7" s="29">
        <f t="shared" si="1"/>
        <v>0.97043000000000001</v>
      </c>
      <c r="AC7" s="29">
        <f t="shared" si="2"/>
        <v>0.97392000000000001</v>
      </c>
      <c r="AD7" s="29">
        <f t="shared" si="3"/>
        <v>0.97380999999999995</v>
      </c>
      <c r="AE7" s="29">
        <f t="shared" si="4"/>
        <v>0.96728000000000003</v>
      </c>
      <c r="AF7" s="29">
        <f t="shared" si="5"/>
        <v>0.97507999999999995</v>
      </c>
      <c r="AG7" s="29">
        <f t="shared" si="6"/>
        <v>0.97906999999999988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</row>
    <row r="8" spans="1:196" s="15" customFormat="1" ht="78" x14ac:dyDescent="0.3">
      <c r="A8" s="27">
        <v>4</v>
      </c>
      <c r="B8" s="18" t="s">
        <v>1038</v>
      </c>
      <c r="C8" s="18" t="s">
        <v>1039</v>
      </c>
      <c r="D8" s="53">
        <v>3820007263</v>
      </c>
      <c r="E8" s="50">
        <v>143.38294999999999</v>
      </c>
      <c r="F8" s="50">
        <v>36.872300000000003</v>
      </c>
      <c r="G8" s="50">
        <v>9.3191000000000006</v>
      </c>
      <c r="H8" s="50">
        <v>9.2127999999999997</v>
      </c>
      <c r="I8" s="50">
        <v>9.0851000000000006</v>
      </c>
      <c r="J8" s="50">
        <v>9.2553000000000001</v>
      </c>
      <c r="K8" s="50">
        <v>61.212849999999996</v>
      </c>
      <c r="L8" s="50">
        <v>8.8510500000000008</v>
      </c>
      <c r="M8" s="50">
        <v>9.0426000000000002</v>
      </c>
      <c r="N8" s="50">
        <v>8.9786999999999999</v>
      </c>
      <c r="O8" s="50">
        <v>8.6808999999999994</v>
      </c>
      <c r="P8" s="50">
        <v>9.1914999999999996</v>
      </c>
      <c r="Q8" s="50">
        <v>8.2766000000000002</v>
      </c>
      <c r="R8" s="50">
        <v>8.1914999999999996</v>
      </c>
      <c r="S8" s="50">
        <v>17.936199999999999</v>
      </c>
      <c r="T8" s="50">
        <v>8.7233999999999998</v>
      </c>
      <c r="U8" s="50">
        <v>9.2127999999999997</v>
      </c>
      <c r="V8" s="50">
        <v>27.361600000000003</v>
      </c>
      <c r="W8" s="50">
        <v>8.7872000000000003</v>
      </c>
      <c r="X8" s="50">
        <v>9.234</v>
      </c>
      <c r="Y8" s="50">
        <v>9.3404000000000007</v>
      </c>
      <c r="Z8" s="29"/>
      <c r="AA8" s="29">
        <f t="shared" si="0"/>
        <v>0.89681</v>
      </c>
      <c r="AB8" s="29">
        <f t="shared" si="1"/>
        <v>0.87234</v>
      </c>
      <c r="AC8" s="29">
        <f t="shared" si="2"/>
        <v>0.92127999999999999</v>
      </c>
      <c r="AD8" s="29">
        <f t="shared" si="3"/>
        <v>0.91205333333333327</v>
      </c>
      <c r="AE8" s="29">
        <f t="shared" si="4"/>
        <v>0.87872000000000006</v>
      </c>
      <c r="AF8" s="29">
        <f t="shared" si="5"/>
        <v>0.9234</v>
      </c>
      <c r="AG8" s="29">
        <f t="shared" si="6"/>
        <v>0.93404000000000009</v>
      </c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</row>
    <row r="9" spans="1:196" s="15" customFormat="1" ht="78" x14ac:dyDescent="0.3">
      <c r="A9" s="27">
        <v>5</v>
      </c>
      <c r="B9" s="27" t="s">
        <v>1030</v>
      </c>
      <c r="C9" s="27" t="s">
        <v>1031</v>
      </c>
      <c r="D9" s="52">
        <v>3820007457</v>
      </c>
      <c r="E9" s="51">
        <v>151.73535000000001</v>
      </c>
      <c r="F9" s="51">
        <v>37.672600000000003</v>
      </c>
      <c r="G9" s="51">
        <v>9.3922000000000008</v>
      </c>
      <c r="H9" s="51">
        <v>9.4</v>
      </c>
      <c r="I9" s="51">
        <v>9.4412000000000003</v>
      </c>
      <c r="J9" s="51">
        <v>9.4391999999999996</v>
      </c>
      <c r="K9" s="51">
        <v>66.248950000000008</v>
      </c>
      <c r="L9" s="51">
        <v>9.45885</v>
      </c>
      <c r="M9" s="51">
        <v>9.4489999999999998</v>
      </c>
      <c r="N9" s="51">
        <v>9.4725000000000001</v>
      </c>
      <c r="O9" s="51">
        <v>9.4451000000000001</v>
      </c>
      <c r="P9" s="51">
        <v>9.5215999999999994</v>
      </c>
      <c r="Q9" s="51">
        <v>9.4842999999999993</v>
      </c>
      <c r="R9" s="51">
        <v>9.4176000000000002</v>
      </c>
      <c r="S9" s="51">
        <v>19.066700000000001</v>
      </c>
      <c r="T9" s="51">
        <v>9.5471000000000004</v>
      </c>
      <c r="U9" s="51">
        <v>9.5196000000000005</v>
      </c>
      <c r="V9" s="51">
        <v>28.7471</v>
      </c>
      <c r="W9" s="51">
        <v>9.4961000000000002</v>
      </c>
      <c r="X9" s="51">
        <v>9.5922000000000001</v>
      </c>
      <c r="Y9" s="51">
        <v>9.6587999999999994</v>
      </c>
      <c r="Z9" s="29"/>
      <c r="AA9" s="29">
        <f t="shared" si="0"/>
        <v>0.95333500000000004</v>
      </c>
      <c r="AB9" s="29">
        <f t="shared" si="1"/>
        <v>0.95471000000000006</v>
      </c>
      <c r="AC9" s="29">
        <f t="shared" si="2"/>
        <v>0.95196000000000003</v>
      </c>
      <c r="AD9" s="29">
        <f t="shared" si="3"/>
        <v>0.95823666666666663</v>
      </c>
      <c r="AE9" s="29">
        <f t="shared" si="4"/>
        <v>0.94961000000000007</v>
      </c>
      <c r="AF9" s="29">
        <f t="shared" si="5"/>
        <v>0.95921999999999996</v>
      </c>
      <c r="AG9" s="29">
        <f t="shared" si="6"/>
        <v>0.96587999999999996</v>
      </c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</row>
    <row r="10" spans="1:196" s="2" customFormat="1" ht="78" x14ac:dyDescent="0.3">
      <c r="A10" s="27">
        <v>6</v>
      </c>
      <c r="B10" s="18" t="s">
        <v>1034</v>
      </c>
      <c r="C10" s="18" t="s">
        <v>1035</v>
      </c>
      <c r="D10" s="53">
        <v>3820007464</v>
      </c>
      <c r="E10" s="50">
        <v>133.53405000000001</v>
      </c>
      <c r="F10" s="50">
        <v>32.590900000000005</v>
      </c>
      <c r="G10" s="50">
        <v>8.0227000000000004</v>
      </c>
      <c r="H10" s="50">
        <v>8.1022999999999996</v>
      </c>
      <c r="I10" s="50">
        <v>8.2614000000000001</v>
      </c>
      <c r="J10" s="50">
        <v>8.2044999999999995</v>
      </c>
      <c r="K10" s="50">
        <v>58.238550000000004</v>
      </c>
      <c r="L10" s="50">
        <v>7.8295499999999993</v>
      </c>
      <c r="M10" s="50">
        <v>8.2385999999999999</v>
      </c>
      <c r="N10" s="50">
        <v>8.4658999999999995</v>
      </c>
      <c r="O10" s="50">
        <v>8.3294999999999995</v>
      </c>
      <c r="P10" s="50">
        <v>8.7614000000000001</v>
      </c>
      <c r="Q10" s="50">
        <v>8.2385999999999999</v>
      </c>
      <c r="R10" s="50">
        <v>8.375</v>
      </c>
      <c r="S10" s="50">
        <v>17.534100000000002</v>
      </c>
      <c r="T10" s="50">
        <v>8.6705000000000005</v>
      </c>
      <c r="U10" s="50">
        <v>8.8635999999999999</v>
      </c>
      <c r="V10" s="50">
        <v>25.170499999999997</v>
      </c>
      <c r="W10" s="50">
        <v>7.6932</v>
      </c>
      <c r="X10" s="50">
        <v>8.7158999999999995</v>
      </c>
      <c r="Y10" s="50">
        <v>8.7614000000000001</v>
      </c>
      <c r="Z10" s="29"/>
      <c r="AA10" s="29">
        <f t="shared" si="0"/>
        <v>0.87670500000000007</v>
      </c>
      <c r="AB10" s="29">
        <f t="shared" si="1"/>
        <v>0.8670500000000001</v>
      </c>
      <c r="AC10" s="29">
        <f t="shared" si="2"/>
        <v>0.88636000000000004</v>
      </c>
      <c r="AD10" s="29">
        <f t="shared" si="3"/>
        <v>0.83901666666666663</v>
      </c>
      <c r="AE10" s="29">
        <f t="shared" si="4"/>
        <v>0.76932</v>
      </c>
      <c r="AF10" s="29">
        <f t="shared" si="5"/>
        <v>0.87158999999999998</v>
      </c>
      <c r="AG10" s="29">
        <f t="shared" si="6"/>
        <v>0.87614000000000003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</row>
    <row r="11" spans="1:196" s="2" customFormat="1" ht="78" x14ac:dyDescent="0.3">
      <c r="A11" s="27">
        <v>7</v>
      </c>
      <c r="B11" s="27" t="s">
        <v>1032</v>
      </c>
      <c r="C11" s="27" t="s">
        <v>1033</v>
      </c>
      <c r="D11" s="52">
        <v>3820007577</v>
      </c>
      <c r="E11" s="51">
        <v>131.4786</v>
      </c>
      <c r="F11" s="51">
        <v>33.7742</v>
      </c>
      <c r="G11" s="51">
        <v>8.1182999999999996</v>
      </c>
      <c r="H11" s="51">
        <v>8.2472999999999992</v>
      </c>
      <c r="I11" s="51">
        <v>8.9354999999999993</v>
      </c>
      <c r="J11" s="51">
        <v>8.4731000000000005</v>
      </c>
      <c r="K11" s="51">
        <v>54.650599999999997</v>
      </c>
      <c r="L11" s="51">
        <v>7.5214999999999996</v>
      </c>
      <c r="M11" s="51">
        <v>7.4839000000000002</v>
      </c>
      <c r="N11" s="51">
        <v>8.0968</v>
      </c>
      <c r="O11" s="51">
        <v>8.2150999999999996</v>
      </c>
      <c r="P11" s="51">
        <v>8.1828000000000003</v>
      </c>
      <c r="Q11" s="51">
        <v>7.9462000000000002</v>
      </c>
      <c r="R11" s="51">
        <v>7.2042999999999999</v>
      </c>
      <c r="S11" s="51">
        <v>17.752700000000001</v>
      </c>
      <c r="T11" s="51">
        <v>8.7742000000000004</v>
      </c>
      <c r="U11" s="51">
        <v>8.9785000000000004</v>
      </c>
      <c r="V11" s="51">
        <v>25.301100000000002</v>
      </c>
      <c r="W11" s="51">
        <v>7.6989000000000001</v>
      </c>
      <c r="X11" s="51">
        <v>8.6452000000000009</v>
      </c>
      <c r="Y11" s="51">
        <v>8.9570000000000007</v>
      </c>
      <c r="Z11" s="29"/>
      <c r="AA11" s="29">
        <f t="shared" si="0"/>
        <v>0.88763500000000006</v>
      </c>
      <c r="AB11" s="29">
        <f t="shared" si="1"/>
        <v>0.87742000000000009</v>
      </c>
      <c r="AC11" s="29">
        <f t="shared" si="2"/>
        <v>0.89785000000000004</v>
      </c>
      <c r="AD11" s="29">
        <f t="shared" si="3"/>
        <v>0.84337000000000006</v>
      </c>
      <c r="AE11" s="29">
        <f t="shared" si="4"/>
        <v>0.76988999999999996</v>
      </c>
      <c r="AF11" s="29">
        <f t="shared" si="5"/>
        <v>0.86452000000000007</v>
      </c>
      <c r="AG11" s="29">
        <f t="shared" si="6"/>
        <v>0.89570000000000005</v>
      </c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</row>
    <row r="12" spans="1:196" ht="57.6" x14ac:dyDescent="0.3">
      <c r="D12" s="81" t="s">
        <v>1058</v>
      </c>
      <c r="E12" s="81">
        <v>127.39222222222223</v>
      </c>
      <c r="F12" s="81">
        <v>30.666666666666668</v>
      </c>
      <c r="G12" s="81">
        <v>7.1111111111111107</v>
      </c>
      <c r="H12" s="81">
        <v>7.666666666666667</v>
      </c>
      <c r="I12" s="81">
        <v>8.5555555555555554</v>
      </c>
      <c r="J12" s="81">
        <v>7.333333333333333</v>
      </c>
      <c r="K12" s="81">
        <v>50.055555555555557</v>
      </c>
      <c r="L12" s="81">
        <v>7.0555555555555554</v>
      </c>
      <c r="M12" s="81">
        <v>8.1111111111111107</v>
      </c>
      <c r="N12" s="81">
        <v>6.8888888888888893</v>
      </c>
      <c r="O12" s="81">
        <v>7.333333333333333</v>
      </c>
      <c r="P12" s="81">
        <v>7.333333333333333</v>
      </c>
      <c r="Q12" s="81">
        <v>7.333333333333333</v>
      </c>
      <c r="R12" s="81">
        <v>6</v>
      </c>
      <c r="S12" s="81">
        <v>17.78</v>
      </c>
      <c r="T12" s="81">
        <v>10</v>
      </c>
      <c r="U12" s="81">
        <v>7.78</v>
      </c>
      <c r="V12" s="81">
        <v>28.89</v>
      </c>
      <c r="W12" s="81">
        <v>8.89</v>
      </c>
      <c r="X12" s="81">
        <v>10</v>
      </c>
      <c r="Y12" s="81">
        <v>10</v>
      </c>
      <c r="AA12" s="29">
        <f t="shared" si="0"/>
        <v>0.88900000000000001</v>
      </c>
      <c r="AB12" s="29">
        <f t="shared" si="1"/>
        <v>1</v>
      </c>
      <c r="AC12" s="29">
        <f t="shared" si="2"/>
        <v>0.77800000000000002</v>
      </c>
      <c r="AD12" s="29">
        <f t="shared" si="3"/>
        <v>0.96300000000000008</v>
      </c>
      <c r="AE12" s="29">
        <f t="shared" si="4"/>
        <v>0.88900000000000001</v>
      </c>
      <c r="AF12" s="29">
        <f t="shared" si="5"/>
        <v>1</v>
      </c>
      <c r="AG12" s="29">
        <f t="shared" si="6"/>
        <v>1</v>
      </c>
    </row>
    <row r="13" spans="1:196" x14ac:dyDescent="0.3">
      <c r="E13" s="82">
        <f>AVERAGE(E5:E12)</f>
        <v>140.3542027777778</v>
      </c>
      <c r="F13" s="82">
        <f t="shared" ref="F13:Y13" si="7">AVERAGE(F5:F12)</f>
        <v>34.914308333333331</v>
      </c>
      <c r="G13" s="82">
        <f t="shared" si="7"/>
        <v>8.5946388888888894</v>
      </c>
      <c r="H13" s="82">
        <f t="shared" si="7"/>
        <v>8.6875458333333331</v>
      </c>
      <c r="I13" s="82">
        <f t="shared" si="7"/>
        <v>8.912156944444444</v>
      </c>
      <c r="J13" s="82">
        <f t="shared" si="7"/>
        <v>8.7199666666666662</v>
      </c>
      <c r="K13" s="82">
        <f t="shared" si="7"/>
        <v>59.966894444444442</v>
      </c>
      <c r="L13" s="82">
        <f t="shared" si="7"/>
        <v>8.3879069444444436</v>
      </c>
      <c r="M13" s="82">
        <f t="shared" si="7"/>
        <v>8.7525013888888878</v>
      </c>
      <c r="N13" s="82">
        <f t="shared" si="7"/>
        <v>8.6887861111111118</v>
      </c>
      <c r="O13" s="82">
        <f t="shared" si="7"/>
        <v>8.4822416666666669</v>
      </c>
      <c r="P13" s="82">
        <f t="shared" si="7"/>
        <v>8.8567041666666668</v>
      </c>
      <c r="Q13" s="82">
        <f t="shared" si="7"/>
        <v>8.5916541666666664</v>
      </c>
      <c r="R13" s="82">
        <f t="shared" si="7"/>
        <v>8.2071000000000005</v>
      </c>
      <c r="S13" s="82">
        <f t="shared" si="7"/>
        <v>18.197849999999999</v>
      </c>
      <c r="T13" s="82">
        <f t="shared" si="7"/>
        <v>9.1787375000000004</v>
      </c>
      <c r="U13" s="82">
        <f t="shared" si="7"/>
        <v>9.0191125000000003</v>
      </c>
      <c r="V13" s="82">
        <f t="shared" si="7"/>
        <v>27.275149999999996</v>
      </c>
      <c r="W13" s="82">
        <f t="shared" si="7"/>
        <v>8.6375124999999997</v>
      </c>
      <c r="X13" s="82">
        <f t="shared" si="7"/>
        <v>9.2490500000000004</v>
      </c>
      <c r="Y13" s="82">
        <f t="shared" si="7"/>
        <v>9.3885874999999999</v>
      </c>
      <c r="AA13" s="29">
        <f>AVERAGE(AA5:AA12)</f>
        <v>0.9098925000000001</v>
      </c>
      <c r="AB13" s="29">
        <f t="shared" ref="AB13:AG13" si="8">AVERAGE(AB5:AB12)</f>
        <v>0.91787374999999993</v>
      </c>
      <c r="AC13" s="29">
        <f t="shared" si="8"/>
        <v>0.90191124999999994</v>
      </c>
      <c r="AD13" s="29">
        <f t="shared" si="8"/>
        <v>0.90917166666666671</v>
      </c>
      <c r="AE13" s="29">
        <f t="shared" si="8"/>
        <v>0.86375125000000008</v>
      </c>
      <c r="AF13" s="29">
        <f t="shared" si="8"/>
        <v>0.92490499999999998</v>
      </c>
      <c r="AG13" s="29">
        <f t="shared" si="8"/>
        <v>0.93885874999999996</v>
      </c>
    </row>
  </sheetData>
  <sortState ref="B6:AA12">
    <sortCondition ref="D6:D12"/>
  </sortState>
  <mergeCells count="13">
    <mergeCell ref="S2:U2"/>
    <mergeCell ref="V2:Y2"/>
    <mergeCell ref="F1:J1"/>
    <mergeCell ref="K1:R1"/>
    <mergeCell ref="S1:U1"/>
    <mergeCell ref="V1:Y1"/>
    <mergeCell ref="F2:J2"/>
    <mergeCell ref="K2:R2"/>
    <mergeCell ref="A1:A2"/>
    <mergeCell ref="B1:B2"/>
    <mergeCell ref="C1:C2"/>
    <mergeCell ref="D1:D2"/>
    <mergeCell ref="E1:E3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workbookViewId="0">
      <selection activeCell="B17" sqref="B17"/>
    </sheetView>
  </sheetViews>
  <sheetFormatPr defaultRowHeight="14.4" x14ac:dyDescent="0.3"/>
  <cols>
    <col min="2" max="2" width="50.33203125" style="75" customWidth="1"/>
  </cols>
  <sheetData>
    <row r="1" spans="1:23" ht="51.75" customHeight="1" x14ac:dyDescent="0.3">
      <c r="A1" s="104" t="s">
        <v>1045</v>
      </c>
      <c r="B1" s="104"/>
      <c r="C1" s="104"/>
      <c r="D1" s="104"/>
      <c r="E1" s="104"/>
      <c r="F1" s="10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5.75" customHeight="1" x14ac:dyDescent="0.3">
      <c r="A2" s="105" t="s">
        <v>29</v>
      </c>
      <c r="B2" s="105" t="s">
        <v>1046</v>
      </c>
      <c r="C2" s="77"/>
      <c r="D2" s="77"/>
      <c r="E2" s="106" t="s">
        <v>30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15.75" customHeight="1" x14ac:dyDescent="0.3">
      <c r="A3" s="105"/>
      <c r="B3" s="105"/>
      <c r="C3" s="77"/>
      <c r="D3" s="77"/>
      <c r="E3" s="107" t="s">
        <v>25</v>
      </c>
      <c r="F3" s="107"/>
      <c r="G3" s="107"/>
      <c r="H3" s="107"/>
      <c r="I3" s="78"/>
      <c r="J3" s="107" t="s">
        <v>24</v>
      </c>
      <c r="K3" s="107"/>
      <c r="L3" s="107"/>
      <c r="M3" s="107"/>
      <c r="N3" s="107"/>
      <c r="O3" s="107"/>
      <c r="P3" s="107"/>
      <c r="Q3" s="78"/>
      <c r="R3" s="107" t="s">
        <v>23</v>
      </c>
      <c r="S3" s="107"/>
      <c r="T3" s="78"/>
      <c r="U3" s="107" t="s">
        <v>22</v>
      </c>
      <c r="V3" s="107"/>
      <c r="W3" s="107"/>
    </row>
    <row r="4" spans="1:23" ht="15.75" customHeight="1" x14ac:dyDescent="0.3">
      <c r="A4" s="105"/>
      <c r="B4" s="105"/>
      <c r="C4" s="77"/>
      <c r="D4" s="77"/>
      <c r="E4" s="103" t="s">
        <v>20</v>
      </c>
      <c r="F4" s="103"/>
      <c r="G4" s="103"/>
      <c r="H4" s="103"/>
      <c r="I4" s="76"/>
      <c r="J4" s="103" t="s">
        <v>20</v>
      </c>
      <c r="K4" s="103"/>
      <c r="L4" s="103"/>
      <c r="M4" s="103"/>
      <c r="N4" s="103"/>
      <c r="O4" s="103"/>
      <c r="P4" s="103"/>
      <c r="Q4" s="76"/>
      <c r="R4" s="103" t="s">
        <v>20</v>
      </c>
      <c r="S4" s="103"/>
      <c r="T4" s="76"/>
      <c r="U4" s="103" t="s">
        <v>20</v>
      </c>
      <c r="V4" s="103"/>
      <c r="W4" s="103"/>
    </row>
    <row r="5" spans="1:23" ht="157.5" customHeight="1" x14ac:dyDescent="0.3">
      <c r="A5" s="105"/>
      <c r="B5" s="105"/>
      <c r="C5" s="77" t="s">
        <v>1047</v>
      </c>
      <c r="D5" s="77" t="s">
        <v>1048</v>
      </c>
      <c r="E5" s="59" t="s">
        <v>19</v>
      </c>
      <c r="F5" s="59" t="s">
        <v>16</v>
      </c>
      <c r="G5" s="59" t="s">
        <v>18</v>
      </c>
      <c r="H5" s="59" t="s">
        <v>17</v>
      </c>
      <c r="I5" s="77" t="s">
        <v>1049</v>
      </c>
      <c r="J5" s="59" t="s">
        <v>13</v>
      </c>
      <c r="K5" s="59" t="s">
        <v>10</v>
      </c>
      <c r="L5" s="59" t="s">
        <v>11</v>
      </c>
      <c r="M5" s="59" t="s">
        <v>15</v>
      </c>
      <c r="N5" s="59" t="s">
        <v>12</v>
      </c>
      <c r="O5" s="59" t="s">
        <v>14</v>
      </c>
      <c r="P5" s="59" t="s">
        <v>9</v>
      </c>
      <c r="Q5" s="77" t="s">
        <v>1050</v>
      </c>
      <c r="R5" s="59" t="s">
        <v>7</v>
      </c>
      <c r="S5" s="59" t="s">
        <v>8</v>
      </c>
      <c r="T5" s="77" t="s">
        <v>1051</v>
      </c>
      <c r="U5" s="59" t="s">
        <v>3</v>
      </c>
      <c r="V5" s="59" t="s">
        <v>4</v>
      </c>
      <c r="W5" s="59" t="s">
        <v>5</v>
      </c>
    </row>
    <row r="6" spans="1:23" x14ac:dyDescent="0.3">
      <c r="B6" s="75" t="s">
        <v>1052</v>
      </c>
      <c r="C6">
        <f t="shared" ref="C6:C15" si="0">D6+I6+Q6+T6</f>
        <v>142.57325744680853</v>
      </c>
      <c r="D6">
        <f t="shared" ref="D6:D15" si="1">SUM(E6:H6)</f>
        <v>35.6875</v>
      </c>
      <c r="E6">
        <v>9.1457999999999995</v>
      </c>
      <c r="F6">
        <v>8.7344000000000008</v>
      </c>
      <c r="G6">
        <v>8.7917000000000005</v>
      </c>
      <c r="H6">
        <v>9.0155999999999992</v>
      </c>
      <c r="I6">
        <f t="shared" ref="I6:I15" si="2">SUM(J6:P6)</f>
        <v>59.119800000000005</v>
      </c>
      <c r="J6">
        <v>9.0052000000000003</v>
      </c>
      <c r="K6">
        <v>8.1405999999999992</v>
      </c>
      <c r="L6">
        <v>8.6302000000000003</v>
      </c>
      <c r="M6">
        <v>8.6042000000000005</v>
      </c>
      <c r="N6">
        <v>8.5104000000000006</v>
      </c>
      <c r="O6">
        <v>8.4062999999999999</v>
      </c>
      <c r="P6">
        <v>7.8228999999999997</v>
      </c>
      <c r="Q6">
        <f t="shared" ref="Q6:Q15" si="3">SUM(R6:S6)</f>
        <v>19.148936170212771</v>
      </c>
      <c r="R6">
        <v>9.68085106382979</v>
      </c>
      <c r="S6">
        <v>9.4680851063829792</v>
      </c>
      <c r="T6">
        <f t="shared" ref="T6:T15" si="4">SUM(U6:W6)</f>
        <v>28.61702127659575</v>
      </c>
      <c r="U6">
        <v>9.7872340425531892</v>
      </c>
      <c r="V6">
        <v>9.68085106382979</v>
      </c>
      <c r="W6">
        <v>9.1489361702127692</v>
      </c>
    </row>
    <row r="7" spans="1:23" ht="28.8" x14ac:dyDescent="0.3">
      <c r="B7" s="75" t="s">
        <v>1053</v>
      </c>
      <c r="C7">
        <f t="shared" si="0"/>
        <v>122.66</v>
      </c>
      <c r="D7">
        <f t="shared" si="1"/>
        <v>35.479999999999997</v>
      </c>
      <c r="E7">
        <v>8.94</v>
      </c>
      <c r="F7">
        <v>8.9700000000000006</v>
      </c>
      <c r="G7">
        <v>8.92</v>
      </c>
      <c r="H7">
        <v>8.65</v>
      </c>
      <c r="I7">
        <f t="shared" si="2"/>
        <v>37.180000000000007</v>
      </c>
      <c r="J7">
        <v>8.8699999999999992</v>
      </c>
      <c r="K7">
        <v>6.92</v>
      </c>
      <c r="L7">
        <v>7.24</v>
      </c>
      <c r="M7">
        <v>2.86</v>
      </c>
      <c r="N7">
        <v>4.3899999999999997</v>
      </c>
      <c r="O7">
        <v>3.45</v>
      </c>
      <c r="P7">
        <v>3.45</v>
      </c>
      <c r="Q7">
        <f t="shared" si="3"/>
        <v>20</v>
      </c>
      <c r="R7">
        <v>10</v>
      </c>
      <c r="S7">
        <v>10</v>
      </c>
      <c r="T7">
        <f t="shared" si="4"/>
        <v>30</v>
      </c>
      <c r="U7">
        <v>10</v>
      </c>
      <c r="V7">
        <v>10</v>
      </c>
      <c r="W7">
        <v>10</v>
      </c>
    </row>
    <row r="8" spans="1:23" x14ac:dyDescent="0.3">
      <c r="B8" s="75" t="s">
        <v>1054</v>
      </c>
      <c r="C8">
        <f t="shared" si="0"/>
        <v>142.02000000000001</v>
      </c>
      <c r="D8">
        <f t="shared" si="1"/>
        <v>38.56</v>
      </c>
      <c r="E8">
        <v>9.82</v>
      </c>
      <c r="F8">
        <v>10</v>
      </c>
      <c r="G8">
        <v>9.11</v>
      </c>
      <c r="H8">
        <v>9.6300000000000008</v>
      </c>
      <c r="I8">
        <f t="shared" si="2"/>
        <v>55.760000000000005</v>
      </c>
      <c r="J8">
        <v>9.56</v>
      </c>
      <c r="K8">
        <v>10</v>
      </c>
      <c r="L8">
        <v>9.82</v>
      </c>
      <c r="M8">
        <v>0</v>
      </c>
      <c r="N8">
        <v>10</v>
      </c>
      <c r="O8">
        <v>10</v>
      </c>
      <c r="P8">
        <v>6.38</v>
      </c>
      <c r="Q8">
        <f t="shared" si="3"/>
        <v>19.29</v>
      </c>
      <c r="R8">
        <v>9.42</v>
      </c>
      <c r="S8">
        <v>9.8699999999999992</v>
      </c>
      <c r="T8">
        <f t="shared" si="4"/>
        <v>28.410000000000004</v>
      </c>
      <c r="U8">
        <v>9.32</v>
      </c>
      <c r="V8">
        <v>9.35</v>
      </c>
      <c r="W8">
        <v>9.74</v>
      </c>
    </row>
    <row r="9" spans="1:23" ht="28.8" x14ac:dyDescent="0.3">
      <c r="B9" s="75" t="s">
        <v>1055</v>
      </c>
      <c r="C9">
        <f t="shared" si="0"/>
        <v>130.43299999999999</v>
      </c>
      <c r="D9">
        <f t="shared" si="1"/>
        <v>34.573</v>
      </c>
      <c r="E9">
        <v>9.2100000000000009</v>
      </c>
      <c r="F9">
        <v>8.3030000000000008</v>
      </c>
      <c r="G9">
        <v>9.1999999999999993</v>
      </c>
      <c r="H9">
        <v>7.86</v>
      </c>
      <c r="I9">
        <f t="shared" si="2"/>
        <v>56.65</v>
      </c>
      <c r="J9">
        <v>6.5</v>
      </c>
      <c r="K9">
        <v>8.1999999999999993</v>
      </c>
      <c r="L9">
        <v>8.57</v>
      </c>
      <c r="M9">
        <v>8.1</v>
      </c>
      <c r="N9">
        <v>8.58</v>
      </c>
      <c r="O9">
        <v>9</v>
      </c>
      <c r="P9">
        <v>7.7</v>
      </c>
      <c r="Q9">
        <f t="shared" si="3"/>
        <v>17.079999999999998</v>
      </c>
      <c r="R9">
        <v>8.5399999999999991</v>
      </c>
      <c r="S9">
        <v>8.5399999999999991</v>
      </c>
      <c r="T9">
        <f t="shared" si="4"/>
        <v>22.130000000000003</v>
      </c>
      <c r="U9">
        <v>7.5</v>
      </c>
      <c r="V9">
        <v>7.28</v>
      </c>
      <c r="W9">
        <v>7.35</v>
      </c>
    </row>
    <row r="10" spans="1:23" ht="28.8" x14ac:dyDescent="0.3">
      <c r="B10" s="75" t="s">
        <v>1056</v>
      </c>
      <c r="C10">
        <f t="shared" si="0"/>
        <v>80.960000000000008</v>
      </c>
      <c r="D10">
        <f t="shared" si="1"/>
        <v>30.820000000000004</v>
      </c>
      <c r="E10">
        <v>7.32</v>
      </c>
      <c r="F10">
        <v>7.55</v>
      </c>
      <c r="G10">
        <v>7.65</v>
      </c>
      <c r="H10">
        <v>8.3000000000000007</v>
      </c>
      <c r="I10">
        <f t="shared" si="2"/>
        <v>14.14</v>
      </c>
      <c r="J10">
        <v>5.57</v>
      </c>
      <c r="K10">
        <v>0</v>
      </c>
      <c r="L10">
        <v>0</v>
      </c>
      <c r="M10">
        <v>0</v>
      </c>
      <c r="N10">
        <v>8.57</v>
      </c>
      <c r="O10">
        <v>0</v>
      </c>
      <c r="P10">
        <v>0</v>
      </c>
      <c r="Q10">
        <f t="shared" si="3"/>
        <v>16.75</v>
      </c>
      <c r="R10">
        <v>8.25</v>
      </c>
      <c r="S10">
        <v>8.5</v>
      </c>
      <c r="T10">
        <f t="shared" si="4"/>
        <v>19.25</v>
      </c>
      <c r="U10">
        <v>4.75</v>
      </c>
      <c r="V10">
        <v>6.75</v>
      </c>
      <c r="W10">
        <v>7.75</v>
      </c>
    </row>
    <row r="11" spans="1:23" x14ac:dyDescent="0.3">
      <c r="B11" s="75" t="s">
        <v>1057</v>
      </c>
      <c r="C11">
        <f t="shared" si="0"/>
        <v>127.82000000000002</v>
      </c>
      <c r="D11">
        <f t="shared" si="1"/>
        <v>33.050000000000004</v>
      </c>
      <c r="E11">
        <v>8.16</v>
      </c>
      <c r="F11">
        <v>8.01</v>
      </c>
      <c r="G11">
        <v>8.7100000000000009</v>
      </c>
      <c r="H11">
        <v>8.17</v>
      </c>
      <c r="I11">
        <f t="shared" si="2"/>
        <v>52.88</v>
      </c>
      <c r="J11">
        <v>7.44</v>
      </c>
      <c r="K11">
        <v>7.23</v>
      </c>
      <c r="L11">
        <v>7.46</v>
      </c>
      <c r="M11">
        <v>7.46</v>
      </c>
      <c r="N11">
        <v>8.2899999999999991</v>
      </c>
      <c r="O11">
        <v>7.76</v>
      </c>
      <c r="P11">
        <v>7.24</v>
      </c>
      <c r="Q11">
        <f t="shared" si="3"/>
        <v>17.71</v>
      </c>
      <c r="R11">
        <v>8.8699999999999992</v>
      </c>
      <c r="S11">
        <v>8.84</v>
      </c>
      <c r="T11">
        <f t="shared" si="4"/>
        <v>24.18</v>
      </c>
      <c r="U11">
        <v>7.56</v>
      </c>
      <c r="V11">
        <v>8.23</v>
      </c>
      <c r="W11">
        <v>8.39</v>
      </c>
    </row>
    <row r="12" spans="1:23" x14ac:dyDescent="0.3">
      <c r="B12" s="75" t="s">
        <v>1058</v>
      </c>
      <c r="C12">
        <f t="shared" si="0"/>
        <v>127.39222222222223</v>
      </c>
      <c r="D12">
        <f t="shared" si="1"/>
        <v>30.666666666666668</v>
      </c>
      <c r="E12">
        <v>7.1111111111111107</v>
      </c>
      <c r="F12">
        <v>7.666666666666667</v>
      </c>
      <c r="G12">
        <v>8.5555555555555554</v>
      </c>
      <c r="H12">
        <v>7.333333333333333</v>
      </c>
      <c r="I12">
        <f t="shared" si="2"/>
        <v>50.055555555555557</v>
      </c>
      <c r="J12">
        <v>7.0555555555555554</v>
      </c>
      <c r="K12">
        <v>8.1111111111111107</v>
      </c>
      <c r="L12">
        <v>6.8888888888888893</v>
      </c>
      <c r="M12">
        <v>7.333333333333333</v>
      </c>
      <c r="N12">
        <v>7.333333333333333</v>
      </c>
      <c r="O12">
        <v>7.333333333333333</v>
      </c>
      <c r="P12">
        <v>6</v>
      </c>
      <c r="Q12">
        <f t="shared" si="3"/>
        <v>17.78</v>
      </c>
      <c r="R12">
        <v>10</v>
      </c>
      <c r="S12">
        <v>7.78</v>
      </c>
      <c r="T12">
        <f t="shared" si="4"/>
        <v>28.89</v>
      </c>
      <c r="U12">
        <v>8.89</v>
      </c>
      <c r="V12">
        <v>10</v>
      </c>
      <c r="W12">
        <v>10</v>
      </c>
    </row>
    <row r="13" spans="1:23" ht="28.8" x14ac:dyDescent="0.3">
      <c r="B13" s="75" t="s">
        <v>1059</v>
      </c>
      <c r="C13">
        <f t="shared" si="0"/>
        <v>139.80000000000001</v>
      </c>
      <c r="D13">
        <f t="shared" si="1"/>
        <v>37</v>
      </c>
      <c r="E13">
        <v>10</v>
      </c>
      <c r="F13">
        <v>10</v>
      </c>
      <c r="G13">
        <v>10</v>
      </c>
      <c r="H13">
        <v>7</v>
      </c>
      <c r="I13">
        <f t="shared" si="2"/>
        <v>61</v>
      </c>
      <c r="J13">
        <v>10</v>
      </c>
      <c r="K13">
        <v>6</v>
      </c>
      <c r="L13">
        <v>10</v>
      </c>
      <c r="M13">
        <v>10</v>
      </c>
      <c r="N13">
        <v>10</v>
      </c>
      <c r="O13">
        <v>10</v>
      </c>
      <c r="P13">
        <v>5</v>
      </c>
      <c r="Q13">
        <f t="shared" si="3"/>
        <v>17.200000000000003</v>
      </c>
      <c r="R13">
        <v>8.3000000000000007</v>
      </c>
      <c r="S13">
        <v>8.9</v>
      </c>
      <c r="T13">
        <f t="shared" si="4"/>
        <v>24.6</v>
      </c>
      <c r="U13">
        <v>8.1999999999999993</v>
      </c>
      <c r="V13">
        <v>8.3000000000000007</v>
      </c>
      <c r="W13">
        <v>8.1</v>
      </c>
    </row>
    <row r="14" spans="1:23" ht="28.8" x14ac:dyDescent="0.3">
      <c r="B14" s="75" t="s">
        <v>1060</v>
      </c>
      <c r="C14">
        <f t="shared" si="0"/>
        <v>115.33</v>
      </c>
      <c r="D14">
        <f t="shared" si="1"/>
        <v>31.43</v>
      </c>
      <c r="E14">
        <v>7.49</v>
      </c>
      <c r="F14">
        <v>7.47</v>
      </c>
      <c r="G14">
        <v>8.7899999999999991</v>
      </c>
      <c r="H14">
        <v>7.68</v>
      </c>
      <c r="I14">
        <f t="shared" si="2"/>
        <v>45.47</v>
      </c>
      <c r="J14">
        <v>6.48</v>
      </c>
      <c r="K14">
        <v>7.09</v>
      </c>
      <c r="L14">
        <v>7.19</v>
      </c>
      <c r="M14">
        <v>5.68</v>
      </c>
      <c r="N14">
        <v>7.38</v>
      </c>
      <c r="O14">
        <v>5.89</v>
      </c>
      <c r="P14">
        <v>5.76</v>
      </c>
      <c r="Q14">
        <f t="shared" si="3"/>
        <v>18.05</v>
      </c>
      <c r="R14">
        <v>8.83</v>
      </c>
      <c r="S14">
        <v>9.2200000000000006</v>
      </c>
      <c r="T14">
        <f t="shared" si="4"/>
        <v>20.38</v>
      </c>
      <c r="U14">
        <v>7.01</v>
      </c>
      <c r="V14">
        <v>5.59</v>
      </c>
      <c r="W14">
        <v>7.78</v>
      </c>
    </row>
    <row r="15" spans="1:23" ht="28.8" x14ac:dyDescent="0.3">
      <c r="B15" s="75" t="s">
        <v>1061</v>
      </c>
      <c r="C15">
        <f t="shared" si="0"/>
        <v>141.71</v>
      </c>
      <c r="D15">
        <f t="shared" si="1"/>
        <v>37.14</v>
      </c>
      <c r="E15">
        <v>9.41</v>
      </c>
      <c r="F15">
        <v>9.16</v>
      </c>
      <c r="G15">
        <v>9.48</v>
      </c>
      <c r="H15">
        <v>9.09</v>
      </c>
      <c r="I15">
        <f t="shared" si="2"/>
        <v>55.980000000000004</v>
      </c>
      <c r="J15">
        <v>8.98</v>
      </c>
      <c r="K15">
        <v>6.57</v>
      </c>
      <c r="L15">
        <v>8.18</v>
      </c>
      <c r="M15">
        <v>7.67</v>
      </c>
      <c r="N15">
        <v>8.16</v>
      </c>
      <c r="O15">
        <v>8.65</v>
      </c>
      <c r="P15">
        <v>7.77</v>
      </c>
      <c r="Q15">
        <f t="shared" si="3"/>
        <v>19.619999999999997</v>
      </c>
      <c r="R15">
        <v>10</v>
      </c>
      <c r="S15">
        <v>9.6199999999999992</v>
      </c>
      <c r="T15">
        <f t="shared" si="4"/>
        <v>28.97</v>
      </c>
      <c r="U15">
        <v>9.25</v>
      </c>
      <c r="V15">
        <v>9.91</v>
      </c>
      <c r="W15">
        <v>9.81</v>
      </c>
    </row>
    <row r="108" spans="3:3" x14ac:dyDescent="0.3">
      <c r="C108">
        <f t="shared" ref="C108:C111" si="5">D108+I108+Q108+T108</f>
        <v>0</v>
      </c>
    </row>
    <row r="109" spans="3:3" x14ac:dyDescent="0.3">
      <c r="C109">
        <f t="shared" si="5"/>
        <v>0</v>
      </c>
    </row>
    <row r="110" spans="3:3" x14ac:dyDescent="0.3">
      <c r="C110">
        <f t="shared" si="5"/>
        <v>0</v>
      </c>
    </row>
    <row r="111" spans="3:3" x14ac:dyDescent="0.3">
      <c r="C111">
        <f t="shared" si="5"/>
        <v>0</v>
      </c>
    </row>
  </sheetData>
  <mergeCells count="12">
    <mergeCell ref="R4:S4"/>
    <mergeCell ref="U4:W4"/>
    <mergeCell ref="A1:F1"/>
    <mergeCell ref="A2:A5"/>
    <mergeCell ref="B2:B5"/>
    <mergeCell ref="E2:W2"/>
    <mergeCell ref="E3:H3"/>
    <mergeCell ref="J3:P3"/>
    <mergeCell ref="R3:S3"/>
    <mergeCell ref="U3:W3"/>
    <mergeCell ref="E4:H4"/>
    <mergeCell ref="J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"/>
  <sheetViews>
    <sheetView zoomScale="70" zoomScaleNormal="70" workbookViewId="0">
      <selection activeCell="AB4" sqref="AB4:AH4"/>
    </sheetView>
  </sheetViews>
  <sheetFormatPr defaultColWidth="9.109375" defaultRowHeight="14.4" x14ac:dyDescent="0.3"/>
  <cols>
    <col min="1" max="1" width="9.109375" style="1"/>
    <col min="2" max="2" width="53.88671875" style="1" customWidth="1"/>
    <col min="3" max="3" width="29.33203125" style="1" customWidth="1"/>
    <col min="4" max="4" width="20.5546875" style="1" customWidth="1"/>
    <col min="5" max="5" width="54" style="1" customWidth="1"/>
    <col min="6" max="6" width="10.109375" style="1" bestFit="1" customWidth="1"/>
    <col min="7" max="26" width="9.33203125" style="1" bestFit="1" customWidth="1"/>
    <col min="27" max="16384" width="9.109375" style="1"/>
  </cols>
  <sheetData>
    <row r="1" spans="1:38" ht="2.25" customHeight="1" x14ac:dyDescent="0.3">
      <c r="A1" s="12" t="s">
        <v>1044</v>
      </c>
      <c r="B1" s="11"/>
      <c r="C1" s="11"/>
      <c r="D1" s="11"/>
      <c r="E1" s="11"/>
      <c r="F1" s="99" t="s">
        <v>31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38" ht="78.75" customHeight="1" x14ac:dyDescent="0.3">
      <c r="A2" s="108" t="s">
        <v>29</v>
      </c>
      <c r="B2" s="110" t="s">
        <v>28</v>
      </c>
      <c r="C2" s="112" t="s">
        <v>27</v>
      </c>
      <c r="D2" s="112" t="s">
        <v>26</v>
      </c>
      <c r="E2" s="10"/>
      <c r="F2" s="99"/>
      <c r="G2" s="101" t="s">
        <v>25</v>
      </c>
      <c r="H2" s="101"/>
      <c r="I2" s="101"/>
      <c r="J2" s="101"/>
      <c r="K2" s="101"/>
      <c r="L2" s="101" t="s">
        <v>24</v>
      </c>
      <c r="M2" s="101"/>
      <c r="N2" s="101"/>
      <c r="O2" s="101"/>
      <c r="P2" s="101"/>
      <c r="Q2" s="101"/>
      <c r="R2" s="101"/>
      <c r="S2" s="101"/>
      <c r="T2" s="101" t="s">
        <v>23</v>
      </c>
      <c r="U2" s="101"/>
      <c r="V2" s="101"/>
      <c r="W2" s="101" t="s">
        <v>22</v>
      </c>
      <c r="X2" s="101"/>
      <c r="Y2" s="101"/>
      <c r="Z2" s="101"/>
    </row>
    <row r="3" spans="1:38" ht="47.25" customHeight="1" x14ac:dyDescent="0.3">
      <c r="A3" s="109"/>
      <c r="B3" s="111"/>
      <c r="C3" s="112"/>
      <c r="D3" s="112"/>
      <c r="E3" s="4" t="s">
        <v>21</v>
      </c>
      <c r="F3" s="99"/>
      <c r="G3" s="102" t="s">
        <v>20</v>
      </c>
      <c r="H3" s="102"/>
      <c r="I3" s="102"/>
      <c r="J3" s="102"/>
      <c r="K3" s="102"/>
      <c r="L3" s="102" t="s">
        <v>20</v>
      </c>
      <c r="M3" s="102"/>
      <c r="N3" s="102"/>
      <c r="O3" s="102"/>
      <c r="P3" s="102"/>
      <c r="Q3" s="102"/>
      <c r="R3" s="102"/>
      <c r="S3" s="102"/>
      <c r="T3" s="102" t="s">
        <v>20</v>
      </c>
      <c r="U3" s="102"/>
      <c r="V3" s="102"/>
      <c r="W3" s="102" t="s">
        <v>20</v>
      </c>
      <c r="X3" s="102"/>
      <c r="Y3" s="102"/>
      <c r="Z3" s="102"/>
    </row>
    <row r="4" spans="1:38" ht="212.25" customHeight="1" x14ac:dyDescent="0.3">
      <c r="A4" s="7"/>
      <c r="B4" s="6"/>
      <c r="C4" s="5"/>
      <c r="D4" s="5"/>
      <c r="E4" s="4"/>
      <c r="F4" s="99"/>
      <c r="G4" s="9" t="s">
        <v>6</v>
      </c>
      <c r="H4" s="8" t="s">
        <v>19</v>
      </c>
      <c r="I4" s="8" t="s">
        <v>16</v>
      </c>
      <c r="J4" s="8" t="s">
        <v>18</v>
      </c>
      <c r="K4" s="8" t="s">
        <v>17</v>
      </c>
      <c r="L4" s="9" t="s">
        <v>6</v>
      </c>
      <c r="M4" s="8" t="s">
        <v>13</v>
      </c>
      <c r="N4" s="8" t="s">
        <v>10</v>
      </c>
      <c r="O4" s="8" t="s">
        <v>11</v>
      </c>
      <c r="P4" s="8" t="s">
        <v>15</v>
      </c>
      <c r="Q4" s="8" t="s">
        <v>12</v>
      </c>
      <c r="R4" s="8" t="s">
        <v>14</v>
      </c>
      <c r="S4" s="8" t="s">
        <v>9</v>
      </c>
      <c r="T4" s="9" t="s">
        <v>6</v>
      </c>
      <c r="U4" s="8" t="s">
        <v>7</v>
      </c>
      <c r="V4" s="8" t="s">
        <v>8</v>
      </c>
      <c r="W4" s="9" t="s">
        <v>6</v>
      </c>
      <c r="X4" s="8" t="s">
        <v>3</v>
      </c>
      <c r="Y4" s="8" t="s">
        <v>4</v>
      </c>
      <c r="Z4" s="8" t="s">
        <v>5</v>
      </c>
      <c r="AB4" s="80" t="s">
        <v>6</v>
      </c>
      <c r="AC4" s="8" t="s">
        <v>7</v>
      </c>
      <c r="AD4" s="8" t="s">
        <v>8</v>
      </c>
      <c r="AE4" s="80" t="s">
        <v>6</v>
      </c>
      <c r="AF4" s="8" t="s">
        <v>3</v>
      </c>
      <c r="AG4" s="8" t="s">
        <v>4</v>
      </c>
      <c r="AH4" s="8" t="s">
        <v>5</v>
      </c>
    </row>
    <row r="5" spans="1:38" s="29" customFormat="1" ht="47.25" customHeight="1" x14ac:dyDescent="0.3">
      <c r="A5" s="28">
        <v>1</v>
      </c>
      <c r="B5" s="28" t="s">
        <v>2</v>
      </c>
      <c r="C5" s="28" t="s">
        <v>1</v>
      </c>
      <c r="D5" s="28">
        <v>8501005614</v>
      </c>
      <c r="E5" s="28" t="s">
        <v>0</v>
      </c>
      <c r="F5" s="61">
        <v>122.31054801587301</v>
      </c>
      <c r="G5" s="61">
        <v>31.426680158730161</v>
      </c>
      <c r="H5" s="61">
        <v>7.9047761904761913</v>
      </c>
      <c r="I5" s="61">
        <v>7.8889031746031755</v>
      </c>
      <c r="J5" s="61">
        <v>8.4901007936507931</v>
      </c>
      <c r="K5" s="61">
        <v>7.1429</v>
      </c>
      <c r="L5" s="61">
        <v>53.522756746031739</v>
      </c>
      <c r="M5" s="61">
        <v>7.4196535714285714</v>
      </c>
      <c r="N5" s="61">
        <v>8.2202166666666674</v>
      </c>
      <c r="O5" s="61">
        <v>8.2817317460317454</v>
      </c>
      <c r="P5" s="61">
        <v>7.7004111111111104</v>
      </c>
      <c r="Q5" s="61">
        <v>8.1289468253968256</v>
      </c>
      <c r="R5" s="61">
        <v>6.9225976190476182</v>
      </c>
      <c r="S5" s="61">
        <v>6.8491992063492066</v>
      </c>
      <c r="T5" s="61">
        <v>16.527777777777779</v>
      </c>
      <c r="U5" s="61">
        <v>8.4920634920634921</v>
      </c>
      <c r="V5" s="61">
        <v>8.0357142857142847</v>
      </c>
      <c r="W5" s="61">
        <v>20.833333333333332</v>
      </c>
      <c r="X5" s="61">
        <v>5</v>
      </c>
      <c r="Y5" s="61">
        <v>7.8769841269841265</v>
      </c>
      <c r="Z5" s="61">
        <v>7.9563492063492056</v>
      </c>
      <c r="AB5" s="94">
        <f>AVERAGE(AC5:AD5)</f>
        <v>0.82638888888888884</v>
      </c>
      <c r="AC5" s="93">
        <f>ABS(U5/10)</f>
        <v>0.84920634920634919</v>
      </c>
      <c r="AD5" s="93">
        <f>ABS(V5/10)</f>
        <v>0.80357142857142849</v>
      </c>
      <c r="AE5" s="94">
        <f>AVERAGE(AF5:AH5)</f>
        <v>0.69666666666666666</v>
      </c>
      <c r="AF5" s="94">
        <v>0.5</v>
      </c>
      <c r="AG5" s="94">
        <v>0.79</v>
      </c>
      <c r="AH5" s="94">
        <v>0.8</v>
      </c>
      <c r="AI5" s="1"/>
      <c r="AJ5" s="1"/>
      <c r="AK5" s="1"/>
      <c r="AL5" s="1"/>
    </row>
  </sheetData>
  <mergeCells count="14">
    <mergeCell ref="A2:A3"/>
    <mergeCell ref="B2:B3"/>
    <mergeCell ref="C2:C3"/>
    <mergeCell ref="D2:D3"/>
    <mergeCell ref="W3:Z3"/>
    <mergeCell ref="F1:F4"/>
    <mergeCell ref="G1:Z1"/>
    <mergeCell ref="W2:Z2"/>
    <mergeCell ref="G2:K2"/>
    <mergeCell ref="L2:S2"/>
    <mergeCell ref="T2:V2"/>
    <mergeCell ref="G3:K3"/>
    <mergeCell ref="L3:S3"/>
    <mergeCell ref="T3:V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="70" zoomScaleNormal="70" workbookViewId="0">
      <selection activeCell="S4" sqref="S4:Y4"/>
    </sheetView>
  </sheetViews>
  <sheetFormatPr defaultColWidth="9.109375" defaultRowHeight="14.4" x14ac:dyDescent="0.3"/>
  <cols>
    <col min="1" max="1" width="9.109375" style="1"/>
    <col min="2" max="2" width="42.88671875" style="1" customWidth="1"/>
    <col min="3" max="3" width="24.6640625" style="1" customWidth="1"/>
    <col min="4" max="4" width="13.5546875" style="1" customWidth="1"/>
    <col min="5" max="5" width="8.88671875" style="1" customWidth="1"/>
    <col min="6" max="7" width="7.6640625" style="1" customWidth="1"/>
    <col min="8" max="8" width="8.33203125" style="1" customWidth="1"/>
    <col min="9" max="10" width="7.44140625" style="1" customWidth="1"/>
    <col min="11" max="11" width="7.6640625" style="1" customWidth="1"/>
    <col min="12" max="13" width="7.44140625" style="1" customWidth="1"/>
    <col min="14" max="15" width="7.6640625" style="1" customWidth="1"/>
    <col min="16" max="16" width="7.44140625" style="1" customWidth="1"/>
    <col min="17" max="17" width="7.6640625" style="1" customWidth="1"/>
    <col min="18" max="18" width="7.44140625" style="1" customWidth="1"/>
    <col min="19" max="20" width="8" style="1" customWidth="1"/>
    <col min="21" max="22" width="7.6640625" style="1" customWidth="1"/>
    <col min="23" max="23" width="6.5546875" style="1" customWidth="1"/>
    <col min="24" max="25" width="7.109375" style="1" customWidth="1"/>
    <col min="26" max="16384" width="9.109375" style="1"/>
  </cols>
  <sheetData>
    <row r="1" spans="1:33" ht="2.25" customHeight="1" x14ac:dyDescent="0.3">
      <c r="A1" s="12" t="s">
        <v>1044</v>
      </c>
      <c r="B1" s="11"/>
      <c r="C1" s="11"/>
      <c r="D1" s="11"/>
      <c r="E1" s="99" t="s">
        <v>31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33" ht="94.5" customHeight="1" x14ac:dyDescent="0.3">
      <c r="A2" s="108" t="s">
        <v>29</v>
      </c>
      <c r="B2" s="110" t="s">
        <v>28</v>
      </c>
      <c r="C2" s="112" t="s">
        <v>27</v>
      </c>
      <c r="D2" s="112" t="s">
        <v>26</v>
      </c>
      <c r="E2" s="99"/>
      <c r="F2" s="101" t="s">
        <v>25</v>
      </c>
      <c r="G2" s="101"/>
      <c r="H2" s="101"/>
      <c r="I2" s="101"/>
      <c r="J2" s="101"/>
      <c r="K2" s="101" t="s">
        <v>24</v>
      </c>
      <c r="L2" s="101"/>
      <c r="M2" s="101"/>
      <c r="N2" s="101"/>
      <c r="O2" s="101"/>
      <c r="P2" s="101"/>
      <c r="Q2" s="101"/>
      <c r="R2" s="101"/>
      <c r="S2" s="101" t="s">
        <v>23</v>
      </c>
      <c r="T2" s="101"/>
      <c r="U2" s="101"/>
      <c r="V2" s="101" t="s">
        <v>22</v>
      </c>
      <c r="W2" s="101"/>
      <c r="X2" s="101"/>
      <c r="Y2" s="101"/>
    </row>
    <row r="3" spans="1:33" ht="15.75" customHeight="1" x14ac:dyDescent="0.3">
      <c r="A3" s="109"/>
      <c r="B3" s="111"/>
      <c r="C3" s="112"/>
      <c r="D3" s="112"/>
      <c r="E3" s="99"/>
      <c r="F3" s="102" t="s">
        <v>20</v>
      </c>
      <c r="G3" s="102"/>
      <c r="H3" s="102"/>
      <c r="I3" s="102"/>
      <c r="J3" s="102"/>
      <c r="K3" s="102" t="s">
        <v>20</v>
      </c>
      <c r="L3" s="102"/>
      <c r="M3" s="102"/>
      <c r="N3" s="102"/>
      <c r="O3" s="102"/>
      <c r="P3" s="102"/>
      <c r="Q3" s="102"/>
      <c r="R3" s="102"/>
      <c r="S3" s="102" t="s">
        <v>20</v>
      </c>
      <c r="T3" s="102"/>
      <c r="U3" s="102"/>
      <c r="V3" s="102" t="s">
        <v>20</v>
      </c>
      <c r="W3" s="102"/>
      <c r="X3" s="102"/>
      <c r="Y3" s="102"/>
    </row>
    <row r="4" spans="1:33" ht="409.6" x14ac:dyDescent="0.3">
      <c r="A4" s="7"/>
      <c r="B4" s="6"/>
      <c r="C4" s="5"/>
      <c r="D4" s="5"/>
      <c r="E4" s="113"/>
      <c r="F4" s="25" t="s">
        <v>6</v>
      </c>
      <c r="G4" s="24" t="s">
        <v>19</v>
      </c>
      <c r="H4" s="24" t="s">
        <v>16</v>
      </c>
      <c r="I4" s="24" t="s">
        <v>18</v>
      </c>
      <c r="J4" s="24" t="s">
        <v>17</v>
      </c>
      <c r="K4" s="25" t="s">
        <v>6</v>
      </c>
      <c r="L4" s="24" t="s">
        <v>13</v>
      </c>
      <c r="M4" s="24" t="s">
        <v>10</v>
      </c>
      <c r="N4" s="24" t="s">
        <v>11</v>
      </c>
      <c r="O4" s="24" t="s">
        <v>15</v>
      </c>
      <c r="P4" s="24" t="s">
        <v>12</v>
      </c>
      <c r="Q4" s="24" t="s">
        <v>14</v>
      </c>
      <c r="R4" s="24" t="s">
        <v>9</v>
      </c>
      <c r="S4" s="25" t="s">
        <v>6</v>
      </c>
      <c r="T4" s="24" t="s">
        <v>7</v>
      </c>
      <c r="U4" s="24" t="s">
        <v>8</v>
      </c>
      <c r="V4" s="25" t="s">
        <v>6</v>
      </c>
      <c r="W4" s="24" t="s">
        <v>3</v>
      </c>
      <c r="X4" s="24" t="s">
        <v>4</v>
      </c>
      <c r="Y4" s="24" t="s">
        <v>5</v>
      </c>
    </row>
    <row r="5" spans="1:33" ht="15.75" x14ac:dyDescent="0.25">
      <c r="A5" s="7"/>
      <c r="B5" s="6"/>
      <c r="C5" s="5"/>
      <c r="D5" s="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2"/>
      <c r="Z5" s="13"/>
      <c r="AA5" s="13"/>
      <c r="AB5" s="13"/>
      <c r="AC5" s="13"/>
      <c r="AD5" s="13"/>
    </row>
    <row r="6" spans="1:33" s="2" customFormat="1" ht="46.8" x14ac:dyDescent="0.3">
      <c r="A6" s="3" t="s">
        <v>235</v>
      </c>
      <c r="B6" s="3" t="s">
        <v>234</v>
      </c>
      <c r="C6" s="3" t="s">
        <v>233</v>
      </c>
      <c r="D6" s="3" t="s">
        <v>232</v>
      </c>
      <c r="E6" s="49">
        <v>105.42591666666667</v>
      </c>
      <c r="F6" s="49">
        <v>22.441583333333334</v>
      </c>
      <c r="G6" s="49">
        <v>4.9628833333333331</v>
      </c>
      <c r="H6" s="49">
        <v>5.1250833333333334</v>
      </c>
      <c r="I6" s="49">
        <v>5.8182166666666664</v>
      </c>
      <c r="J6" s="49">
        <v>6.5354000000000001</v>
      </c>
      <c r="K6" s="49">
        <v>44.311933333333336</v>
      </c>
      <c r="L6" s="49">
        <v>5.9939</v>
      </c>
      <c r="M6" s="49">
        <v>6.4647166666666669</v>
      </c>
      <c r="N6" s="49">
        <v>6.4510333333333332</v>
      </c>
      <c r="O6" s="49">
        <v>6.4382000000000001</v>
      </c>
      <c r="P6" s="49">
        <v>7.5270333333333337</v>
      </c>
      <c r="Q6" s="49">
        <v>6.14215</v>
      </c>
      <c r="R6" s="49">
        <v>5.2949000000000002</v>
      </c>
      <c r="S6" s="49">
        <v>15.102066666666666</v>
      </c>
      <c r="T6" s="49">
        <v>7.9095666666666666</v>
      </c>
      <c r="U6" s="49">
        <v>7.1924999999999999</v>
      </c>
      <c r="V6" s="49">
        <v>23.570333333333334</v>
      </c>
      <c r="W6" s="49">
        <v>7.3189000000000002</v>
      </c>
      <c r="X6" s="49">
        <v>7.3301833333333333</v>
      </c>
      <c r="Y6" s="49">
        <v>8.9212500000000006</v>
      </c>
      <c r="Z6" s="14"/>
      <c r="AA6" s="95">
        <f>AVERAGE(AB6:AC6)</f>
        <v>0.75510333333333324</v>
      </c>
      <c r="AB6" s="95">
        <f>ABS(T6/10)</f>
        <v>0.79095666666666664</v>
      </c>
      <c r="AC6" s="95">
        <f>ABS(U6/10)</f>
        <v>0.71924999999999994</v>
      </c>
      <c r="AD6" s="95">
        <f>AVERAGE(AE6:AG6)</f>
        <v>0.78567777777777781</v>
      </c>
      <c r="AE6" s="96">
        <f>ABS(W6/10)</f>
        <v>0.73189000000000004</v>
      </c>
      <c r="AF6" s="96">
        <f>ABS(X6/10)</f>
        <v>0.73301833333333333</v>
      </c>
      <c r="AG6" s="96">
        <f>ABS(Y6/10)</f>
        <v>0.89212500000000006</v>
      </c>
    </row>
    <row r="7" spans="1:33" s="2" customFormat="1" ht="62.4" x14ac:dyDescent="0.3">
      <c r="A7" s="3" t="s">
        <v>231</v>
      </c>
      <c r="B7" s="3" t="s">
        <v>230</v>
      </c>
      <c r="C7" s="3" t="s">
        <v>229</v>
      </c>
      <c r="D7" s="3" t="s">
        <v>228</v>
      </c>
      <c r="E7" s="49">
        <v>156.80841678082191</v>
      </c>
      <c r="F7" s="49">
        <v>39.693405479452053</v>
      </c>
      <c r="G7" s="49">
        <v>9.9549006849315074</v>
      </c>
      <c r="H7" s="49">
        <v>9.9331513698630154</v>
      </c>
      <c r="I7" s="49">
        <v>9.9116534246575334</v>
      </c>
      <c r="J7" s="49">
        <v>9.8937000000000008</v>
      </c>
      <c r="K7" s="49">
        <v>67.732838698630147</v>
      </c>
      <c r="L7" s="49">
        <v>9.6425743150684937</v>
      </c>
      <c r="M7" s="49">
        <v>9.8733554794520551</v>
      </c>
      <c r="N7" s="49">
        <v>9.7703623287671242</v>
      </c>
      <c r="O7" s="49">
        <v>9.4367356164383569</v>
      </c>
      <c r="P7" s="49">
        <v>9.8761575342465768</v>
      </c>
      <c r="Q7" s="49">
        <v>9.7958616438356163</v>
      </c>
      <c r="R7" s="49">
        <v>9.3377917808219184</v>
      </c>
      <c r="S7" s="49">
        <v>19.809861643835617</v>
      </c>
      <c r="T7" s="49">
        <v>9.8960568493150696</v>
      </c>
      <c r="U7" s="49">
        <v>9.9138047945205479</v>
      </c>
      <c r="V7" s="49">
        <v>29.572310958904112</v>
      </c>
      <c r="W7" s="49">
        <v>9.7667999999999999</v>
      </c>
      <c r="X7" s="49">
        <v>9.9206541095890408</v>
      </c>
      <c r="Y7" s="49">
        <v>9.884856849315069</v>
      </c>
      <c r="Z7" s="14"/>
      <c r="AA7" s="14"/>
      <c r="AB7" s="14"/>
      <c r="AC7" s="14"/>
      <c r="AD7" s="14"/>
    </row>
    <row r="8" spans="1:33" s="2" customFormat="1" ht="62.4" x14ac:dyDescent="0.3">
      <c r="A8" s="3" t="s">
        <v>227</v>
      </c>
      <c r="B8" s="3" t="s">
        <v>226</v>
      </c>
      <c r="C8" s="3" t="s">
        <v>225</v>
      </c>
      <c r="D8" s="3" t="s">
        <v>224</v>
      </c>
      <c r="E8" s="49">
        <v>156.12681091954022</v>
      </c>
      <c r="F8" s="49">
        <v>39.241095402298853</v>
      </c>
      <c r="G8" s="49">
        <v>9.7762689655172412</v>
      </c>
      <c r="H8" s="49">
        <v>9.796716091954023</v>
      </c>
      <c r="I8" s="49">
        <v>9.8060103448275875</v>
      </c>
      <c r="J8" s="49">
        <v>9.8620999999999999</v>
      </c>
      <c r="K8" s="49">
        <v>67.463555172413791</v>
      </c>
      <c r="L8" s="49">
        <v>9.5143367816091953</v>
      </c>
      <c r="M8" s="49">
        <v>9.7655775862068968</v>
      </c>
      <c r="N8" s="49">
        <v>9.7362919540229882</v>
      </c>
      <c r="O8" s="49">
        <v>9.6170793103448275</v>
      </c>
      <c r="P8" s="49">
        <v>9.7257390804597712</v>
      </c>
      <c r="Q8" s="49">
        <v>9.7207448275862074</v>
      </c>
      <c r="R8" s="49">
        <v>9.3837856321839084</v>
      </c>
      <c r="S8" s="49">
        <v>19.830787356321839</v>
      </c>
      <c r="T8" s="49">
        <v>9.9220672413793096</v>
      </c>
      <c r="U8" s="49">
        <v>9.908720114942529</v>
      </c>
      <c r="V8" s="49">
        <v>29.591372988505746</v>
      </c>
      <c r="W8" s="49">
        <v>9.7383000000000006</v>
      </c>
      <c r="X8" s="49">
        <v>9.8975729885057468</v>
      </c>
      <c r="Y8" s="49">
        <v>9.9555000000000007</v>
      </c>
      <c r="Z8" s="14"/>
      <c r="AA8" s="14"/>
      <c r="AB8" s="14"/>
      <c r="AC8" s="14"/>
      <c r="AD8" s="14"/>
    </row>
    <row r="9" spans="1:33" s="2" customFormat="1" ht="62.4" x14ac:dyDescent="0.3">
      <c r="A9" s="3" t="s">
        <v>223</v>
      </c>
      <c r="B9" s="3" t="s">
        <v>222</v>
      </c>
      <c r="C9" s="3" t="s">
        <v>221</v>
      </c>
      <c r="D9" s="3" t="s">
        <v>220</v>
      </c>
      <c r="E9" s="49">
        <v>130.61347499999999</v>
      </c>
      <c r="F9" s="49">
        <v>34.723700000000001</v>
      </c>
      <c r="G9" s="49">
        <v>8.4152500000000003</v>
      </c>
      <c r="H9" s="49">
        <v>8.4101499999999998</v>
      </c>
      <c r="I9" s="49">
        <v>9.0338999999999992</v>
      </c>
      <c r="J9" s="49">
        <v>8.8643999999999998</v>
      </c>
      <c r="K9" s="49">
        <v>52.942374999999998</v>
      </c>
      <c r="L9" s="49">
        <v>8.2644249999999992</v>
      </c>
      <c r="M9" s="49">
        <v>7.2678000000000003</v>
      </c>
      <c r="N9" s="49">
        <v>7.3643999999999998</v>
      </c>
      <c r="O9" s="49">
        <v>8.2203499999999998</v>
      </c>
      <c r="P9" s="49">
        <v>8.4016999999999999</v>
      </c>
      <c r="Q9" s="49">
        <v>7.3304999999999998</v>
      </c>
      <c r="R9" s="49">
        <v>6.0931999999999995</v>
      </c>
      <c r="S9" s="49">
        <v>17.381349999999998</v>
      </c>
      <c r="T9" s="49">
        <v>8.6474499999999992</v>
      </c>
      <c r="U9" s="49">
        <v>8.7339000000000002</v>
      </c>
      <c r="V9" s="49">
        <v>25.566050000000001</v>
      </c>
      <c r="W9" s="49">
        <v>7.7525000000000004</v>
      </c>
      <c r="X9" s="49">
        <v>8.0203500000000005</v>
      </c>
      <c r="Y9" s="49">
        <v>9.7931999999999988</v>
      </c>
      <c r="Z9" s="14"/>
      <c r="AA9" s="14"/>
      <c r="AB9" s="14"/>
      <c r="AC9" s="14"/>
      <c r="AD9" s="14"/>
    </row>
    <row r="10" spans="1:33" s="2" customFormat="1" ht="62.4" x14ac:dyDescent="0.3">
      <c r="A10" s="3" t="s">
        <v>219</v>
      </c>
      <c r="B10" s="3" t="s">
        <v>218</v>
      </c>
      <c r="C10" s="3" t="s">
        <v>217</v>
      </c>
      <c r="D10" s="3" t="s">
        <v>216</v>
      </c>
      <c r="E10" s="49">
        <v>141.533525</v>
      </c>
      <c r="F10" s="49">
        <v>36.495933333333333</v>
      </c>
      <c r="G10" s="49">
        <v>9.1195500000000003</v>
      </c>
      <c r="H10" s="49">
        <v>9.0856999999999992</v>
      </c>
      <c r="I10" s="49">
        <v>9.2414833333333331</v>
      </c>
      <c r="J10" s="49">
        <v>9.0492000000000008</v>
      </c>
      <c r="K10" s="49">
        <v>58.748674999999992</v>
      </c>
      <c r="L10" s="49">
        <v>8.576508333333333</v>
      </c>
      <c r="M10" s="49">
        <v>9.0792333333333328</v>
      </c>
      <c r="N10" s="49">
        <v>8.869883333333334</v>
      </c>
      <c r="O10" s="49">
        <v>6.8271999999999995</v>
      </c>
      <c r="P10" s="49">
        <v>8.9819166666666668</v>
      </c>
      <c r="Q10" s="49">
        <v>8.7575000000000003</v>
      </c>
      <c r="R10" s="49">
        <v>7.6564333333333341</v>
      </c>
      <c r="S10" s="49">
        <v>18.6356</v>
      </c>
      <c r="T10" s="49">
        <v>9.4395500000000006</v>
      </c>
      <c r="U10" s="49">
        <v>9.1960499999999996</v>
      </c>
      <c r="V10" s="49">
        <v>27.653316666666669</v>
      </c>
      <c r="W10" s="49">
        <v>8.7650000000000006</v>
      </c>
      <c r="X10" s="49">
        <v>9.1629166666666677</v>
      </c>
      <c r="Y10" s="49">
        <v>9.7254000000000005</v>
      </c>
      <c r="Z10" s="14"/>
      <c r="AA10" s="14"/>
      <c r="AB10" s="14"/>
      <c r="AC10" s="14"/>
      <c r="AD10" s="14"/>
    </row>
    <row r="11" spans="1:33" s="2" customFormat="1" ht="46.8" x14ac:dyDescent="0.3">
      <c r="A11" s="3" t="s">
        <v>215</v>
      </c>
      <c r="B11" s="3" t="s">
        <v>214</v>
      </c>
      <c r="C11" s="3" t="s">
        <v>213</v>
      </c>
      <c r="D11" s="3" t="s">
        <v>212</v>
      </c>
      <c r="E11" s="49">
        <v>141.57999999999998</v>
      </c>
      <c r="F11" s="49">
        <v>35.239999999999995</v>
      </c>
      <c r="G11" s="49">
        <v>8.36</v>
      </c>
      <c r="H11" s="49">
        <v>8.66</v>
      </c>
      <c r="I11" s="49">
        <v>9.18</v>
      </c>
      <c r="J11" s="49">
        <v>9.0399999999999991</v>
      </c>
      <c r="K11" s="49">
        <v>60.519999999999996</v>
      </c>
      <c r="L11" s="49">
        <v>8.4600000000000009</v>
      </c>
      <c r="M11" s="49">
        <v>9.06</v>
      </c>
      <c r="N11" s="49">
        <v>8.98</v>
      </c>
      <c r="O11" s="49">
        <v>8.42</v>
      </c>
      <c r="P11" s="49">
        <v>9.1199999999999992</v>
      </c>
      <c r="Q11" s="49">
        <v>8.82</v>
      </c>
      <c r="R11" s="49">
        <v>7.66</v>
      </c>
      <c r="S11" s="49">
        <v>18.579999999999998</v>
      </c>
      <c r="T11" s="49">
        <v>9.18</v>
      </c>
      <c r="U11" s="49">
        <v>9.4</v>
      </c>
      <c r="V11" s="49">
        <v>27.240000000000002</v>
      </c>
      <c r="W11" s="49">
        <v>8.58</v>
      </c>
      <c r="X11" s="49">
        <v>9.4</v>
      </c>
      <c r="Y11" s="49">
        <v>9.26</v>
      </c>
      <c r="Z11" s="14"/>
      <c r="AA11" s="14"/>
      <c r="AB11" s="14"/>
      <c r="AC11" s="14"/>
      <c r="AD11" s="14"/>
    </row>
    <row r="12" spans="1:33" s="2" customFormat="1" ht="46.8" x14ac:dyDescent="0.3">
      <c r="A12" s="3" t="s">
        <v>211</v>
      </c>
      <c r="B12" s="3" t="s">
        <v>210</v>
      </c>
      <c r="C12" s="3" t="s">
        <v>209</v>
      </c>
      <c r="D12" s="3" t="s">
        <v>208</v>
      </c>
      <c r="E12" s="49">
        <v>154.66547499999999</v>
      </c>
      <c r="F12" s="49">
        <v>38.925299999999993</v>
      </c>
      <c r="G12" s="49">
        <v>9.7572499999999991</v>
      </c>
      <c r="H12" s="49">
        <v>9.8194999999999997</v>
      </c>
      <c r="I12" s="49">
        <v>9.7676499999999997</v>
      </c>
      <c r="J12" s="49">
        <v>9.5808999999999997</v>
      </c>
      <c r="K12" s="49">
        <v>66.842191666666665</v>
      </c>
      <c r="L12" s="49">
        <v>9.6062249999999985</v>
      </c>
      <c r="M12" s="49">
        <v>9.7801000000000009</v>
      </c>
      <c r="N12" s="49">
        <v>9.7737166666666671</v>
      </c>
      <c r="O12" s="49">
        <v>9.2084333333333337</v>
      </c>
      <c r="P12" s="49">
        <v>9.8796499999999998</v>
      </c>
      <c r="Q12" s="49">
        <v>9.6513166666666663</v>
      </c>
      <c r="R12" s="49">
        <v>8.9427500000000002</v>
      </c>
      <c r="S12" s="49">
        <v>19.661533333333331</v>
      </c>
      <c r="T12" s="49">
        <v>9.8900499999999987</v>
      </c>
      <c r="U12" s="49">
        <v>9.7714833333333324</v>
      </c>
      <c r="V12" s="49">
        <v>29.236450000000001</v>
      </c>
      <c r="W12" s="49">
        <v>9.5145</v>
      </c>
      <c r="X12" s="49">
        <v>9.8339999999999996</v>
      </c>
      <c r="Y12" s="49">
        <v>9.88795</v>
      </c>
      <c r="Z12" s="14"/>
      <c r="AA12" s="14"/>
      <c r="AB12" s="14"/>
      <c r="AC12" s="14"/>
      <c r="AD12" s="14"/>
    </row>
    <row r="13" spans="1:33" s="2" customFormat="1" ht="46.8" x14ac:dyDescent="0.3">
      <c r="A13" s="3" t="s">
        <v>207</v>
      </c>
      <c r="B13" s="3" t="s">
        <v>206</v>
      </c>
      <c r="C13" s="3" t="s">
        <v>205</v>
      </c>
      <c r="D13" s="3" t="s">
        <v>204</v>
      </c>
      <c r="E13" s="49">
        <v>148.06800454545453</v>
      </c>
      <c r="F13" s="49">
        <v>38.636363636363633</v>
      </c>
      <c r="G13" s="49">
        <v>9.6252363636363629</v>
      </c>
      <c r="H13" s="49">
        <v>9.6633863636363628</v>
      </c>
      <c r="I13" s="49">
        <v>9.7183409090909088</v>
      </c>
      <c r="J13" s="49">
        <v>9.6294000000000004</v>
      </c>
      <c r="K13" s="49">
        <v>60.73578181818182</v>
      </c>
      <c r="L13" s="49">
        <v>9.6172318181818177</v>
      </c>
      <c r="M13" s="49">
        <v>9.6470363636363636</v>
      </c>
      <c r="N13" s="49">
        <v>9.3065499999999997</v>
      </c>
      <c r="O13" s="49">
        <v>9.7028863636363631</v>
      </c>
      <c r="P13" s="49">
        <v>9.6260818181818184</v>
      </c>
      <c r="Q13" s="49">
        <v>9.3293090909090921</v>
      </c>
      <c r="R13" s="49">
        <v>3.5066863636363639</v>
      </c>
      <c r="S13" s="49">
        <v>19.397572727272724</v>
      </c>
      <c r="T13" s="49">
        <v>9.6878863636363626</v>
      </c>
      <c r="U13" s="49">
        <v>9.7096863636363633</v>
      </c>
      <c r="V13" s="49">
        <v>29.298286363636361</v>
      </c>
      <c r="W13" s="49">
        <v>9.6893999999999991</v>
      </c>
      <c r="X13" s="49">
        <v>9.7192363636363623</v>
      </c>
      <c r="Y13" s="49">
        <v>9.8896499999999996</v>
      </c>
      <c r="Z13" s="14"/>
      <c r="AA13" s="14"/>
      <c r="AB13" s="14"/>
      <c r="AC13" s="14"/>
      <c r="AD13" s="14"/>
    </row>
    <row r="14" spans="1:33" s="2" customFormat="1" ht="46.8" x14ac:dyDescent="0.3">
      <c r="A14" s="3" t="s">
        <v>203</v>
      </c>
      <c r="B14" s="3" t="s">
        <v>202</v>
      </c>
      <c r="C14" s="3" t="s">
        <v>201</v>
      </c>
      <c r="D14" s="3" t="s">
        <v>200</v>
      </c>
      <c r="E14" s="49">
        <v>155.97961071428574</v>
      </c>
      <c r="F14" s="49">
        <v>39.423457142857146</v>
      </c>
      <c r="G14" s="49">
        <v>9.8644999999999996</v>
      </c>
      <c r="H14" s="49">
        <v>9.895150000000001</v>
      </c>
      <c r="I14" s="49">
        <v>9.8896071428571428</v>
      </c>
      <c r="J14" s="49">
        <v>9.7742000000000004</v>
      </c>
      <c r="K14" s="49">
        <v>67.495975000000016</v>
      </c>
      <c r="L14" s="49">
        <v>9.7588749999999997</v>
      </c>
      <c r="M14" s="49">
        <v>9.8179642857142859</v>
      </c>
      <c r="N14" s="49">
        <v>9.7824642857142869</v>
      </c>
      <c r="O14" s="49">
        <v>9.3649785714285727</v>
      </c>
      <c r="P14" s="49">
        <v>9.7034642857142863</v>
      </c>
      <c r="Q14" s="49">
        <v>9.7797428571428568</v>
      </c>
      <c r="R14" s="49">
        <v>9.2884857142857147</v>
      </c>
      <c r="S14" s="49">
        <v>19.783899999999999</v>
      </c>
      <c r="T14" s="49">
        <v>9.9048499999999997</v>
      </c>
      <c r="U14" s="49">
        <v>9.8790499999999994</v>
      </c>
      <c r="V14" s="49">
        <v>29.276278571428573</v>
      </c>
      <c r="W14" s="49">
        <v>9.5645000000000007</v>
      </c>
      <c r="X14" s="49">
        <v>9.8590071428571431</v>
      </c>
      <c r="Y14" s="49">
        <v>9.8527714285714296</v>
      </c>
      <c r="Z14" s="14"/>
      <c r="AA14" s="14"/>
      <c r="AB14" s="14"/>
      <c r="AC14" s="14"/>
      <c r="AD14" s="14"/>
    </row>
    <row r="15" spans="1:33" s="2" customFormat="1" ht="46.8" x14ac:dyDescent="0.3">
      <c r="A15" s="3" t="s">
        <v>199</v>
      </c>
      <c r="B15" s="3" t="s">
        <v>198</v>
      </c>
      <c r="C15" s="3" t="s">
        <v>197</v>
      </c>
      <c r="D15" s="3" t="s">
        <v>196</v>
      </c>
      <c r="E15" s="49">
        <v>140.51802338709678</v>
      </c>
      <c r="F15" s="49">
        <v>35.870258064516129</v>
      </c>
      <c r="G15" s="49">
        <v>8.8175903225806458</v>
      </c>
      <c r="H15" s="49">
        <v>8.852487096774194</v>
      </c>
      <c r="I15" s="49">
        <v>9.1072806451612891</v>
      </c>
      <c r="J15" s="49">
        <v>9.0929000000000002</v>
      </c>
      <c r="K15" s="49">
        <v>59.044165322580653</v>
      </c>
      <c r="L15" s="49">
        <v>8.4016846774193557</v>
      </c>
      <c r="M15" s="49">
        <v>8.8390419354838716</v>
      </c>
      <c r="N15" s="49">
        <v>8.6229580645161299</v>
      </c>
      <c r="O15" s="49">
        <v>7.9331774193548394</v>
      </c>
      <c r="P15" s="49">
        <v>8.6727774193548388</v>
      </c>
      <c r="Q15" s="49">
        <v>8.4072064516129039</v>
      </c>
      <c r="R15" s="49">
        <v>8.1673193548387104</v>
      </c>
      <c r="S15" s="49">
        <v>19.047279032258064</v>
      </c>
      <c r="T15" s="49">
        <v>9.5799887096774192</v>
      </c>
      <c r="U15" s="49">
        <v>9.4672903225806451</v>
      </c>
      <c r="V15" s="49">
        <v>26.556320967741936</v>
      </c>
      <c r="W15" s="49">
        <v>8.2077000000000009</v>
      </c>
      <c r="X15" s="49">
        <v>9.2038661290322583</v>
      </c>
      <c r="Y15" s="49">
        <v>9.1447548387096766</v>
      </c>
      <c r="Z15" s="14"/>
      <c r="AA15" s="14"/>
      <c r="AB15" s="14"/>
      <c r="AC15" s="14"/>
      <c r="AD15" s="14"/>
    </row>
    <row r="16" spans="1:33" s="2" customFormat="1" ht="62.4" x14ac:dyDescent="0.3">
      <c r="A16" s="3" t="s">
        <v>195</v>
      </c>
      <c r="B16" s="3" t="s">
        <v>194</v>
      </c>
      <c r="C16" s="3" t="s">
        <v>193</v>
      </c>
      <c r="D16" s="3" t="s">
        <v>192</v>
      </c>
      <c r="E16" s="49">
        <v>144.87043214285714</v>
      </c>
      <c r="F16" s="49">
        <v>37.196007142857141</v>
      </c>
      <c r="G16" s="49">
        <v>9.3573785714285709</v>
      </c>
      <c r="H16" s="49">
        <v>9.3671285714285712</v>
      </c>
      <c r="I16" s="49">
        <v>9.5010000000000012</v>
      </c>
      <c r="J16" s="49">
        <v>8.9704999999999995</v>
      </c>
      <c r="K16" s="49">
        <v>62.408339285714291</v>
      </c>
      <c r="L16" s="49">
        <v>8.6898535714285714</v>
      </c>
      <c r="M16" s="49">
        <v>9.156642857142856</v>
      </c>
      <c r="N16" s="49">
        <v>9.0620714285714286</v>
      </c>
      <c r="O16" s="49">
        <v>9.0887571428571441</v>
      </c>
      <c r="P16" s="49">
        <v>9.1875</v>
      </c>
      <c r="Q16" s="49">
        <v>9.121657142857142</v>
      </c>
      <c r="R16" s="49">
        <v>8.1018571428571438</v>
      </c>
      <c r="S16" s="49">
        <v>18.504849999999998</v>
      </c>
      <c r="T16" s="49">
        <v>9.2464571428571425</v>
      </c>
      <c r="U16" s="49">
        <v>9.2583928571428569</v>
      </c>
      <c r="V16" s="49">
        <v>26.761235714285714</v>
      </c>
      <c r="W16" s="49">
        <v>8.1574000000000009</v>
      </c>
      <c r="X16" s="49">
        <v>9.3090000000000011</v>
      </c>
      <c r="Y16" s="49">
        <v>9.2948357142857141</v>
      </c>
      <c r="Z16" s="14"/>
      <c r="AA16" s="14"/>
      <c r="AB16" s="14"/>
      <c r="AC16" s="14"/>
      <c r="AD16" s="14"/>
    </row>
    <row r="17" spans="1:30" s="2" customFormat="1" ht="46.8" x14ac:dyDescent="0.3">
      <c r="A17" s="3" t="s">
        <v>191</v>
      </c>
      <c r="B17" s="3" t="s">
        <v>190</v>
      </c>
      <c r="C17" s="3" t="s">
        <v>189</v>
      </c>
      <c r="D17" s="3" t="s">
        <v>188</v>
      </c>
      <c r="E17" s="49">
        <v>123.59634166666666</v>
      </c>
      <c r="F17" s="49">
        <v>37.812688888888886</v>
      </c>
      <c r="G17" s="49">
        <v>9.6222055555555563</v>
      </c>
      <c r="H17" s="49">
        <v>9.575394444444445</v>
      </c>
      <c r="I17" s="49">
        <v>9.4642888888888894</v>
      </c>
      <c r="J17" s="49">
        <v>9.1508000000000003</v>
      </c>
      <c r="K17" s="49">
        <v>42.449524999999994</v>
      </c>
      <c r="L17" s="49">
        <v>8.0765805555555552</v>
      </c>
      <c r="M17" s="49">
        <v>9.0436333333333323</v>
      </c>
      <c r="N17" s="49">
        <v>8.234922222222222</v>
      </c>
      <c r="O17" s="49">
        <v>2.4539444444444447</v>
      </c>
      <c r="P17" s="49">
        <v>2.6968055555555557</v>
      </c>
      <c r="Q17" s="49">
        <v>7.4356944444444437</v>
      </c>
      <c r="R17" s="49">
        <v>4.5079444444444441</v>
      </c>
      <c r="S17" s="49">
        <v>17.568216666666668</v>
      </c>
      <c r="T17" s="49">
        <v>8.8126777777777789</v>
      </c>
      <c r="U17" s="49">
        <v>8.7555388888888892</v>
      </c>
      <c r="V17" s="49">
        <v>25.765911111111109</v>
      </c>
      <c r="W17" s="49">
        <v>7.5793999999999997</v>
      </c>
      <c r="X17" s="49">
        <v>8.75396111111111</v>
      </c>
      <c r="Y17" s="49">
        <v>9.4325499999999991</v>
      </c>
      <c r="Z17" s="14"/>
      <c r="AA17" s="14"/>
      <c r="AB17" s="14"/>
      <c r="AC17" s="14"/>
      <c r="AD17" s="14"/>
    </row>
    <row r="18" spans="1:30" s="2" customFormat="1" ht="46.8" x14ac:dyDescent="0.3">
      <c r="A18" s="3" t="s">
        <v>187</v>
      </c>
      <c r="B18" s="3" t="s">
        <v>186</v>
      </c>
      <c r="C18" s="3" t="s">
        <v>185</v>
      </c>
      <c r="D18" s="3" t="s">
        <v>184</v>
      </c>
      <c r="E18" s="49">
        <v>147.06952196969695</v>
      </c>
      <c r="F18" s="49">
        <v>36.57387878787879</v>
      </c>
      <c r="G18" s="49">
        <v>9.195842424242425</v>
      </c>
      <c r="H18" s="49">
        <v>9.1314681818181818</v>
      </c>
      <c r="I18" s="49">
        <v>9.2609681818181819</v>
      </c>
      <c r="J18" s="49">
        <v>8.9855999999999998</v>
      </c>
      <c r="K18" s="49">
        <v>63.241628030303026</v>
      </c>
      <c r="L18" s="49">
        <v>9.1020401515151512</v>
      </c>
      <c r="M18" s="49">
        <v>9.2217439393939387</v>
      </c>
      <c r="N18" s="49">
        <v>9.1503878787878783</v>
      </c>
      <c r="O18" s="49">
        <v>8.7485757575757575</v>
      </c>
      <c r="P18" s="49">
        <v>9.2271439393939403</v>
      </c>
      <c r="Q18" s="49">
        <v>9.3154227272727272</v>
      </c>
      <c r="R18" s="49">
        <v>8.4763136363636367</v>
      </c>
      <c r="S18" s="49">
        <v>18.909209090909091</v>
      </c>
      <c r="T18" s="49">
        <v>9.4385530303030301</v>
      </c>
      <c r="U18" s="49">
        <v>9.4706560606060606</v>
      </c>
      <c r="V18" s="49">
        <v>28.344806060606061</v>
      </c>
      <c r="W18" s="49">
        <v>9.0576000000000008</v>
      </c>
      <c r="X18" s="49">
        <v>9.5012560606060603</v>
      </c>
      <c r="Y18" s="49">
        <v>9.7859499999999997</v>
      </c>
      <c r="Z18" s="14"/>
      <c r="AA18" s="14"/>
      <c r="AB18" s="14"/>
      <c r="AC18" s="14"/>
      <c r="AD18" s="14"/>
    </row>
    <row r="19" spans="1:30" s="2" customFormat="1" ht="62.4" x14ac:dyDescent="0.3">
      <c r="A19" s="3" t="s">
        <v>183</v>
      </c>
      <c r="B19" s="3" t="s">
        <v>182</v>
      </c>
      <c r="C19" s="3" t="s">
        <v>181</v>
      </c>
      <c r="D19" s="3" t="s">
        <v>180</v>
      </c>
      <c r="E19" s="49">
        <v>140.01693333333333</v>
      </c>
      <c r="F19" s="49">
        <v>34.938550000000006</v>
      </c>
      <c r="G19" s="49">
        <v>8.7241666666666671</v>
      </c>
      <c r="H19" s="49">
        <v>8.5531000000000006</v>
      </c>
      <c r="I19" s="49">
        <v>8.816183333333333</v>
      </c>
      <c r="J19" s="49">
        <v>8.8451000000000004</v>
      </c>
      <c r="K19" s="49">
        <v>59.794250000000005</v>
      </c>
      <c r="L19" s="49">
        <v>8.5333666666666659</v>
      </c>
      <c r="M19" s="49">
        <v>8.8291000000000004</v>
      </c>
      <c r="N19" s="49">
        <v>8.8768666666666682</v>
      </c>
      <c r="O19" s="49">
        <v>7.1386333333333329</v>
      </c>
      <c r="P19" s="49">
        <v>8.7564333333333337</v>
      </c>
      <c r="Q19" s="49">
        <v>8.7962833333333332</v>
      </c>
      <c r="R19" s="49">
        <v>8.8635666666666673</v>
      </c>
      <c r="S19" s="49">
        <v>18.083333333333332</v>
      </c>
      <c r="T19" s="49">
        <v>9.0538166666666662</v>
      </c>
      <c r="U19" s="49">
        <v>9.029516666666666</v>
      </c>
      <c r="V19" s="49">
        <v>27.200800000000001</v>
      </c>
      <c r="W19" s="49">
        <v>8.4425000000000008</v>
      </c>
      <c r="X19" s="49">
        <v>9.0480999999999998</v>
      </c>
      <c r="Y19" s="49">
        <v>9.7102000000000004</v>
      </c>
      <c r="Z19" s="14"/>
      <c r="AA19" s="14"/>
      <c r="AB19" s="14"/>
      <c r="AC19" s="14"/>
      <c r="AD19" s="14"/>
    </row>
    <row r="20" spans="1:30" s="2" customFormat="1" ht="46.8" x14ac:dyDescent="0.3">
      <c r="A20" s="3" t="s">
        <v>179</v>
      </c>
      <c r="B20" s="3" t="s">
        <v>178</v>
      </c>
      <c r="C20" s="3" t="s">
        <v>177</v>
      </c>
      <c r="D20" s="3" t="s">
        <v>176</v>
      </c>
      <c r="E20" s="49">
        <v>148.6711</v>
      </c>
      <c r="F20" s="49">
        <v>37.072000000000003</v>
      </c>
      <c r="G20" s="49">
        <v>9.2341999999999995</v>
      </c>
      <c r="H20" s="49">
        <v>9.2972999999999999</v>
      </c>
      <c r="I20" s="49">
        <v>9.3018000000000001</v>
      </c>
      <c r="J20" s="49">
        <v>9.2386999999999997</v>
      </c>
      <c r="K20" s="49">
        <v>64.081199999999995</v>
      </c>
      <c r="L20" s="49">
        <v>9.0090000000000003</v>
      </c>
      <c r="M20" s="49">
        <v>9.3783999999999992</v>
      </c>
      <c r="N20" s="49">
        <v>9.2927999999999997</v>
      </c>
      <c r="O20" s="49">
        <v>9.0631000000000004</v>
      </c>
      <c r="P20" s="49">
        <v>9.3513999999999999</v>
      </c>
      <c r="Q20" s="49">
        <v>9.3694000000000006</v>
      </c>
      <c r="R20" s="49">
        <v>8.6171000000000006</v>
      </c>
      <c r="S20" s="49">
        <v>19.238700000000001</v>
      </c>
      <c r="T20" s="49">
        <v>9.6260999999999992</v>
      </c>
      <c r="U20" s="49">
        <v>9.6126000000000005</v>
      </c>
      <c r="V20" s="49">
        <v>28.279200000000003</v>
      </c>
      <c r="W20" s="49">
        <v>9.0404999999999998</v>
      </c>
      <c r="X20" s="49">
        <v>9.5090000000000003</v>
      </c>
      <c r="Y20" s="49">
        <v>9.7296999999999993</v>
      </c>
      <c r="Z20" s="14"/>
      <c r="AA20" s="14"/>
      <c r="AB20" s="14"/>
      <c r="AC20" s="14"/>
      <c r="AD20" s="14"/>
    </row>
    <row r="21" spans="1:30" s="2" customFormat="1" ht="62.4" x14ac:dyDescent="0.3">
      <c r="A21" s="3" t="s">
        <v>175</v>
      </c>
      <c r="B21" s="3" t="s">
        <v>174</v>
      </c>
      <c r="C21" s="3" t="s">
        <v>173</v>
      </c>
      <c r="D21" s="3" t="s">
        <v>172</v>
      </c>
      <c r="E21" s="49">
        <v>139.49375000000001</v>
      </c>
      <c r="F21" s="49">
        <v>35.895000000000003</v>
      </c>
      <c r="G21" s="49">
        <v>8.8949999999999996</v>
      </c>
      <c r="H21" s="49">
        <v>8.9324999999999992</v>
      </c>
      <c r="I21" s="49">
        <v>9.1050000000000004</v>
      </c>
      <c r="J21" s="49">
        <v>8.9625000000000004</v>
      </c>
      <c r="K21" s="49">
        <v>58.308750000000003</v>
      </c>
      <c r="L21" s="49">
        <v>8.3012499999999996</v>
      </c>
      <c r="M21" s="49">
        <v>8.9224999999999994</v>
      </c>
      <c r="N21" s="49">
        <v>8.7149999999999999</v>
      </c>
      <c r="O21" s="49">
        <v>7.6025</v>
      </c>
      <c r="P21" s="49">
        <v>8.9975000000000005</v>
      </c>
      <c r="Q21" s="49">
        <v>8.8125</v>
      </c>
      <c r="R21" s="49">
        <v>6.9574999999999996</v>
      </c>
      <c r="S21" s="49">
        <v>18.622500000000002</v>
      </c>
      <c r="T21" s="49">
        <v>9.3650000000000002</v>
      </c>
      <c r="U21" s="49">
        <v>9.2575000000000003</v>
      </c>
      <c r="V21" s="49">
        <v>26.6675</v>
      </c>
      <c r="W21" s="49">
        <v>8.2174999999999994</v>
      </c>
      <c r="X21" s="49">
        <v>9.1300000000000008</v>
      </c>
      <c r="Y21" s="49">
        <v>9.32</v>
      </c>
      <c r="Z21" s="14"/>
      <c r="AA21" s="14"/>
      <c r="AB21" s="14"/>
      <c r="AC21" s="14"/>
      <c r="AD21" s="14"/>
    </row>
    <row r="22" spans="1:30" s="2" customFormat="1" ht="78" x14ac:dyDescent="0.3">
      <c r="A22" s="3" t="s">
        <v>171</v>
      </c>
      <c r="B22" s="3" t="s">
        <v>170</v>
      </c>
      <c r="C22" s="3" t="s">
        <v>169</v>
      </c>
      <c r="D22" s="3" t="s">
        <v>168</v>
      </c>
      <c r="E22" s="49">
        <v>151.83314999999999</v>
      </c>
      <c r="F22" s="49">
        <v>37.720516666666668</v>
      </c>
      <c r="G22" s="49">
        <v>9.3756166666666658</v>
      </c>
      <c r="H22" s="49">
        <v>9.5465499999999999</v>
      </c>
      <c r="I22" s="49">
        <v>9.6213499999999996</v>
      </c>
      <c r="J22" s="49">
        <v>9.1769999999999996</v>
      </c>
      <c r="K22" s="49">
        <v>65.826133333333331</v>
      </c>
      <c r="L22" s="49">
        <v>9.4656333333333347</v>
      </c>
      <c r="M22" s="49">
        <v>9.6058500000000002</v>
      </c>
      <c r="N22" s="49">
        <v>9.5803000000000011</v>
      </c>
      <c r="O22" s="49">
        <v>9.1898</v>
      </c>
      <c r="P22" s="49">
        <v>9.6232000000000006</v>
      </c>
      <c r="Q22" s="49">
        <v>9.5355999999999987</v>
      </c>
      <c r="R22" s="49">
        <v>8.8257499999999993</v>
      </c>
      <c r="S22" s="49">
        <v>19.4498</v>
      </c>
      <c r="T22" s="49">
        <v>9.7034500000000001</v>
      </c>
      <c r="U22" s="49">
        <v>9.7463499999999996</v>
      </c>
      <c r="V22" s="49">
        <v>28.8367</v>
      </c>
      <c r="W22" s="49">
        <v>9.2208000000000006</v>
      </c>
      <c r="X22" s="49">
        <v>9.7235499999999995</v>
      </c>
      <c r="Y22" s="49">
        <v>9.8923500000000004</v>
      </c>
      <c r="Z22" s="14"/>
      <c r="AA22" s="14"/>
      <c r="AB22" s="14"/>
      <c r="AC22" s="14"/>
      <c r="AD22" s="14"/>
    </row>
    <row r="23" spans="1:30" s="2" customFormat="1" ht="62.4" x14ac:dyDescent="0.3">
      <c r="A23" s="3" t="s">
        <v>167</v>
      </c>
      <c r="B23" s="3" t="s">
        <v>166</v>
      </c>
      <c r="C23" s="3" t="s">
        <v>165</v>
      </c>
      <c r="D23" s="3" t="s">
        <v>164</v>
      </c>
      <c r="E23" s="49">
        <v>146.75455714285715</v>
      </c>
      <c r="F23" s="49">
        <v>36.900357142857146</v>
      </c>
      <c r="G23" s="49">
        <v>9.7165999999999997</v>
      </c>
      <c r="H23" s="49">
        <v>8.9233142857142855</v>
      </c>
      <c r="I23" s="49">
        <v>9.0015428571428568</v>
      </c>
      <c r="J23" s="49">
        <v>9.2589000000000006</v>
      </c>
      <c r="K23" s="49">
        <v>61.914778571428577</v>
      </c>
      <c r="L23" s="49">
        <v>8.9565928571428586</v>
      </c>
      <c r="M23" s="49">
        <v>8.8865142857142843</v>
      </c>
      <c r="N23" s="49">
        <v>8.9994214285714289</v>
      </c>
      <c r="O23" s="49">
        <v>8.4095214285714288</v>
      </c>
      <c r="P23" s="49">
        <v>9.2049285714285709</v>
      </c>
      <c r="Q23" s="49">
        <v>9.1308000000000007</v>
      </c>
      <c r="R23" s="49">
        <v>8.327</v>
      </c>
      <c r="S23" s="49">
        <v>19.162678571428572</v>
      </c>
      <c r="T23" s="49">
        <v>9.6609428571428566</v>
      </c>
      <c r="U23" s="49">
        <v>9.5017357142857151</v>
      </c>
      <c r="V23" s="49">
        <v>28.77674285714286</v>
      </c>
      <c r="W23" s="49">
        <v>9.2097999999999995</v>
      </c>
      <c r="X23" s="49">
        <v>9.6391428571428577</v>
      </c>
      <c r="Y23" s="49">
        <v>9.9278000000000013</v>
      </c>
      <c r="Z23" s="14"/>
      <c r="AA23" s="14"/>
      <c r="AB23" s="14"/>
      <c r="AC23" s="14"/>
      <c r="AD23" s="14"/>
    </row>
    <row r="24" spans="1:30" s="2" customFormat="1" ht="62.4" x14ac:dyDescent="0.3">
      <c r="A24" s="3" t="s">
        <v>163</v>
      </c>
      <c r="B24" s="3" t="s">
        <v>162</v>
      </c>
      <c r="C24" s="3" t="s">
        <v>161</v>
      </c>
      <c r="D24" s="3" t="s">
        <v>160</v>
      </c>
      <c r="E24" s="49">
        <v>156.50254999999999</v>
      </c>
      <c r="F24" s="49">
        <v>39.215299999999999</v>
      </c>
      <c r="G24" s="49">
        <v>9.8102</v>
      </c>
      <c r="H24" s="49">
        <v>9.8028999999999993</v>
      </c>
      <c r="I24" s="49">
        <v>9.8125999999999998</v>
      </c>
      <c r="J24" s="49">
        <v>9.7896000000000001</v>
      </c>
      <c r="K24" s="49">
        <v>68.408150000000006</v>
      </c>
      <c r="L24" s="49">
        <v>9.7805499999999999</v>
      </c>
      <c r="M24" s="49">
        <v>9.7993000000000006</v>
      </c>
      <c r="N24" s="49">
        <v>9.7980999999999998</v>
      </c>
      <c r="O24" s="49">
        <v>9.7703000000000007</v>
      </c>
      <c r="P24" s="49">
        <v>9.8077000000000005</v>
      </c>
      <c r="Q24" s="49">
        <v>9.7521000000000004</v>
      </c>
      <c r="R24" s="49">
        <v>9.7001000000000008</v>
      </c>
      <c r="S24" s="49">
        <v>19.575600000000001</v>
      </c>
      <c r="T24" s="49">
        <v>9.7859999999999996</v>
      </c>
      <c r="U24" s="49">
        <v>9.7896000000000001</v>
      </c>
      <c r="V24" s="49">
        <v>29.3035</v>
      </c>
      <c r="W24" s="49">
        <v>9.7545000000000002</v>
      </c>
      <c r="X24" s="49">
        <v>9.7629999999999999</v>
      </c>
      <c r="Y24" s="49">
        <v>9.7859999999999996</v>
      </c>
      <c r="Z24" s="14"/>
      <c r="AA24" s="14"/>
      <c r="AB24" s="14"/>
      <c r="AC24" s="14"/>
      <c r="AD24" s="14"/>
    </row>
    <row r="25" spans="1:30" s="2" customFormat="1" ht="62.4" x14ac:dyDescent="0.3">
      <c r="A25" s="3" t="s">
        <v>159</v>
      </c>
      <c r="B25" s="3" t="s">
        <v>158</v>
      </c>
      <c r="C25" s="3" t="s">
        <v>157</v>
      </c>
      <c r="D25" s="3" t="s">
        <v>156</v>
      </c>
      <c r="E25" s="49">
        <v>112.2582</v>
      </c>
      <c r="F25" s="49">
        <v>31.412000000000003</v>
      </c>
      <c r="G25" s="49">
        <v>7.4237000000000002</v>
      </c>
      <c r="H25" s="49">
        <v>6.8603500000000004</v>
      </c>
      <c r="I25" s="49">
        <v>7.95425</v>
      </c>
      <c r="J25" s="49">
        <v>9.1737000000000002</v>
      </c>
      <c r="K25" s="49">
        <v>46.225349999999999</v>
      </c>
      <c r="L25" s="49">
        <v>6.5821500000000004</v>
      </c>
      <c r="M25" s="49">
        <v>7.3696999999999999</v>
      </c>
      <c r="N25" s="49">
        <v>7.7946</v>
      </c>
      <c r="O25" s="49">
        <v>5.3368500000000001</v>
      </c>
      <c r="P25" s="49">
        <v>8.4049499999999995</v>
      </c>
      <c r="Q25" s="49">
        <v>6.0094000000000003</v>
      </c>
      <c r="R25" s="49">
        <v>4.7276999999999996</v>
      </c>
      <c r="S25" s="49">
        <v>14.481199999999999</v>
      </c>
      <c r="T25" s="49">
        <v>7.0034999999999998</v>
      </c>
      <c r="U25" s="49">
        <v>7.4776999999999996</v>
      </c>
      <c r="V25" s="49">
        <v>20.13965</v>
      </c>
      <c r="W25" s="49">
        <v>8.9953000000000003</v>
      </c>
      <c r="X25" s="49">
        <v>6.4378000000000002</v>
      </c>
      <c r="Y25" s="49">
        <v>4.70655</v>
      </c>
      <c r="Z25" s="14"/>
      <c r="AA25" s="14"/>
      <c r="AB25" s="14"/>
      <c r="AC25" s="14"/>
      <c r="AD25" s="14"/>
    </row>
    <row r="26" spans="1:30" s="2" customFormat="1" ht="62.4" x14ac:dyDescent="0.3">
      <c r="A26" s="3" t="s">
        <v>155</v>
      </c>
      <c r="B26" s="3" t="s">
        <v>154</v>
      </c>
      <c r="C26" s="3" t="s">
        <v>153</v>
      </c>
      <c r="D26" s="3" t="s">
        <v>152</v>
      </c>
      <c r="E26" s="49">
        <v>155.39975833333332</v>
      </c>
      <c r="F26" s="49">
        <v>39.286266666666663</v>
      </c>
      <c r="G26" s="49">
        <v>9.9599000000000011</v>
      </c>
      <c r="H26" s="49">
        <v>9.8209</v>
      </c>
      <c r="I26" s="49">
        <v>9.7805666666666671</v>
      </c>
      <c r="J26" s="49">
        <v>9.7248999999999999</v>
      </c>
      <c r="K26" s="49">
        <v>66.965941666666666</v>
      </c>
      <c r="L26" s="49">
        <v>9.5438749999999999</v>
      </c>
      <c r="M26" s="49">
        <v>9.8280999999999992</v>
      </c>
      <c r="N26" s="49">
        <v>9.619766666666667</v>
      </c>
      <c r="O26" s="49">
        <v>9.4146333333333327</v>
      </c>
      <c r="P26" s="49">
        <v>9.9656000000000002</v>
      </c>
      <c r="Q26" s="49">
        <v>9.92835</v>
      </c>
      <c r="R26" s="49">
        <v>8.6656166666666667</v>
      </c>
      <c r="S26" s="49">
        <v>19.858150000000002</v>
      </c>
      <c r="T26" s="49">
        <v>9.9412500000000001</v>
      </c>
      <c r="U26" s="49">
        <v>9.9169</v>
      </c>
      <c r="V26" s="49">
        <v>29.289400000000001</v>
      </c>
      <c r="W26" s="49">
        <v>9.3381000000000007</v>
      </c>
      <c r="X26" s="49">
        <v>9.9741999999999997</v>
      </c>
      <c r="Y26" s="49">
        <v>9.9771000000000001</v>
      </c>
      <c r="Z26" s="14"/>
      <c r="AA26" s="14"/>
      <c r="AB26" s="14"/>
      <c r="AC26" s="14"/>
      <c r="AD26" s="14"/>
    </row>
    <row r="27" spans="1:30" s="2" customFormat="1" ht="62.4" x14ac:dyDescent="0.3">
      <c r="A27" s="3" t="s">
        <v>151</v>
      </c>
      <c r="B27" s="3" t="s">
        <v>150</v>
      </c>
      <c r="C27" s="3" t="s">
        <v>149</v>
      </c>
      <c r="D27" s="3" t="s">
        <v>148</v>
      </c>
      <c r="E27" s="49">
        <v>150.87295263157893</v>
      </c>
      <c r="F27" s="49">
        <v>37.518902631578946</v>
      </c>
      <c r="G27" s="49">
        <v>9.3980236842105267</v>
      </c>
      <c r="H27" s="49">
        <v>9.4670394736842098</v>
      </c>
      <c r="I27" s="49">
        <v>9.4154394736842093</v>
      </c>
      <c r="J27" s="49">
        <v>9.2384000000000004</v>
      </c>
      <c r="K27" s="49">
        <v>65.87616842105264</v>
      </c>
      <c r="L27" s="49">
        <v>9.4009973684210522</v>
      </c>
      <c r="M27" s="49">
        <v>9.463105263157896</v>
      </c>
      <c r="N27" s="49">
        <v>9.4577552631578943</v>
      </c>
      <c r="O27" s="49">
        <v>9.3549394736842117</v>
      </c>
      <c r="P27" s="49">
        <v>9.5022552631578954</v>
      </c>
      <c r="Q27" s="49">
        <v>9.4211236842105262</v>
      </c>
      <c r="R27" s="49">
        <v>9.2759921052631569</v>
      </c>
      <c r="S27" s="49">
        <v>19.015160526315789</v>
      </c>
      <c r="T27" s="49">
        <v>9.4933552631578948</v>
      </c>
      <c r="U27" s="49">
        <v>9.5218052631578942</v>
      </c>
      <c r="V27" s="49">
        <v>28.462721052631579</v>
      </c>
      <c r="W27" s="49">
        <v>9.2171000000000003</v>
      </c>
      <c r="X27" s="49">
        <v>9.5481210526315792</v>
      </c>
      <c r="Y27" s="49">
        <v>9.6974999999999998</v>
      </c>
      <c r="Z27" s="14"/>
      <c r="AA27" s="14"/>
      <c r="AB27" s="14"/>
      <c r="AC27" s="14"/>
      <c r="AD27" s="14"/>
    </row>
    <row r="28" spans="1:30" s="2" customFormat="1" ht="62.4" x14ac:dyDescent="0.3">
      <c r="A28" s="3" t="s">
        <v>147</v>
      </c>
      <c r="B28" s="3" t="s">
        <v>146</v>
      </c>
      <c r="C28" s="3" t="s">
        <v>145</v>
      </c>
      <c r="D28" s="3" t="s">
        <v>144</v>
      </c>
      <c r="E28" s="49">
        <v>135.12545</v>
      </c>
      <c r="F28" s="49">
        <v>33.393399999999993</v>
      </c>
      <c r="G28" s="49">
        <v>8.4065999999999992</v>
      </c>
      <c r="H28" s="49">
        <v>8.3933999999999997</v>
      </c>
      <c r="I28" s="49">
        <v>8.3515999999999995</v>
      </c>
      <c r="J28" s="49">
        <v>8.2417999999999996</v>
      </c>
      <c r="K28" s="49">
        <v>58.184749999999994</v>
      </c>
      <c r="L28" s="49">
        <v>8.1934500000000003</v>
      </c>
      <c r="M28" s="49">
        <v>8.2373999999999992</v>
      </c>
      <c r="N28" s="49">
        <v>8.2812999999999999</v>
      </c>
      <c r="O28" s="49">
        <v>8.3824000000000005</v>
      </c>
      <c r="P28" s="49">
        <v>8.5274999999999999</v>
      </c>
      <c r="Q28" s="49">
        <v>8.3384999999999998</v>
      </c>
      <c r="R28" s="49">
        <v>8.2241999999999997</v>
      </c>
      <c r="S28" s="49">
        <v>17.433</v>
      </c>
      <c r="T28" s="49">
        <v>8.7231000000000005</v>
      </c>
      <c r="U28" s="49">
        <v>8.7098999999999993</v>
      </c>
      <c r="V28" s="49">
        <v>26.1143</v>
      </c>
      <c r="W28" s="49">
        <v>8.0989000000000004</v>
      </c>
      <c r="X28" s="49">
        <v>8.8879000000000001</v>
      </c>
      <c r="Y28" s="49">
        <v>9.1274999999999995</v>
      </c>
      <c r="Z28" s="14"/>
      <c r="AA28" s="14"/>
      <c r="AB28" s="14"/>
      <c r="AC28" s="14"/>
      <c r="AD28" s="14"/>
    </row>
    <row r="29" spans="1:30" s="2" customFormat="1" ht="62.4" x14ac:dyDescent="0.3">
      <c r="A29" s="3" t="s">
        <v>143</v>
      </c>
      <c r="B29" s="3" t="s">
        <v>142</v>
      </c>
      <c r="C29" s="3" t="s">
        <v>141</v>
      </c>
      <c r="D29" s="3" t="s">
        <v>140</v>
      </c>
      <c r="E29" s="49">
        <v>147.49912857142857</v>
      </c>
      <c r="F29" s="49">
        <v>36.423285714285711</v>
      </c>
      <c r="G29" s="49">
        <v>8.9934428571428562</v>
      </c>
      <c r="H29" s="49">
        <v>8.8441357142857147</v>
      </c>
      <c r="I29" s="49">
        <v>9.309507142857143</v>
      </c>
      <c r="J29" s="49">
        <v>9.2761999999999993</v>
      </c>
      <c r="K29" s="49">
        <v>64.107771428571439</v>
      </c>
      <c r="L29" s="49">
        <v>9.1766142857142867</v>
      </c>
      <c r="M29" s="49">
        <v>9.2233785714285723</v>
      </c>
      <c r="N29" s="49">
        <v>8.9943428571428576</v>
      </c>
      <c r="O29" s="49">
        <v>9.0648714285714291</v>
      </c>
      <c r="P29" s="49">
        <v>9.2362785714285707</v>
      </c>
      <c r="Q29" s="49">
        <v>9.2104785714285704</v>
      </c>
      <c r="R29" s="49">
        <v>9.2018071428571435</v>
      </c>
      <c r="S29" s="49">
        <v>18.621764285714285</v>
      </c>
      <c r="T29" s="49">
        <v>9.303057142857142</v>
      </c>
      <c r="U29" s="49">
        <v>9.3187071428571429</v>
      </c>
      <c r="V29" s="49">
        <v>28.346307142857142</v>
      </c>
      <c r="W29" s="49">
        <v>9.3277999999999999</v>
      </c>
      <c r="X29" s="49">
        <v>9.309507142857143</v>
      </c>
      <c r="Y29" s="49">
        <v>9.7089999999999996</v>
      </c>
      <c r="Z29" s="14"/>
      <c r="AA29" s="14"/>
      <c r="AB29" s="14"/>
      <c r="AC29" s="14"/>
      <c r="AD29" s="14"/>
    </row>
    <row r="30" spans="1:30" s="2" customFormat="1" ht="62.4" x14ac:dyDescent="0.3">
      <c r="A30" s="3" t="s">
        <v>139</v>
      </c>
      <c r="B30" s="3" t="s">
        <v>138</v>
      </c>
      <c r="C30" s="3" t="s">
        <v>137</v>
      </c>
      <c r="D30" s="3" t="s">
        <v>136</v>
      </c>
      <c r="E30" s="49">
        <v>138.56975</v>
      </c>
      <c r="F30" s="49">
        <v>34.591999999999999</v>
      </c>
      <c r="G30" s="49">
        <v>8.7014999999999993</v>
      </c>
      <c r="H30" s="49">
        <v>8.7910000000000004</v>
      </c>
      <c r="I30" s="49">
        <v>8.7263999999999999</v>
      </c>
      <c r="J30" s="49">
        <v>8.3731000000000009</v>
      </c>
      <c r="K30" s="49">
        <v>59.31604999999999</v>
      </c>
      <c r="L30" s="49">
        <v>8.3756500000000003</v>
      </c>
      <c r="M30" s="49">
        <v>8.7213999999999992</v>
      </c>
      <c r="N30" s="49">
        <v>8.4278999999999993</v>
      </c>
      <c r="O30" s="49">
        <v>8.2438000000000002</v>
      </c>
      <c r="P30" s="49">
        <v>8.9253999999999998</v>
      </c>
      <c r="Q30" s="49">
        <v>8.5472999999999999</v>
      </c>
      <c r="R30" s="49">
        <v>8.0746000000000002</v>
      </c>
      <c r="S30" s="49">
        <v>17.915500000000002</v>
      </c>
      <c r="T30" s="49">
        <v>9.01</v>
      </c>
      <c r="U30" s="49">
        <v>8.9055</v>
      </c>
      <c r="V30" s="49">
        <v>26.746200000000002</v>
      </c>
      <c r="W30" s="49">
        <v>8.5024999999999995</v>
      </c>
      <c r="X30" s="49">
        <v>8.9103999999999992</v>
      </c>
      <c r="Y30" s="49">
        <v>9.3332999999999995</v>
      </c>
      <c r="Z30" s="14"/>
      <c r="AA30" s="14"/>
      <c r="AB30" s="14"/>
      <c r="AC30" s="14"/>
      <c r="AD30" s="14"/>
    </row>
    <row r="31" spans="1:30" s="2" customFormat="1" ht="62.4" x14ac:dyDescent="0.3">
      <c r="A31" s="3" t="s">
        <v>135</v>
      </c>
      <c r="B31" s="3" t="s">
        <v>134</v>
      </c>
      <c r="C31" s="3" t="s">
        <v>133</v>
      </c>
      <c r="D31" s="3" t="s">
        <v>132</v>
      </c>
      <c r="E31" s="49">
        <v>158.83265</v>
      </c>
      <c r="F31" s="49">
        <v>39.767299999999999</v>
      </c>
      <c r="G31" s="49">
        <v>9.9207000000000001</v>
      </c>
      <c r="H31" s="49">
        <v>9.9412000000000003</v>
      </c>
      <c r="I31" s="49">
        <v>9.9513999999999996</v>
      </c>
      <c r="J31" s="49">
        <v>9.9540000000000006</v>
      </c>
      <c r="K31" s="49">
        <v>69.308250000000001</v>
      </c>
      <c r="L31" s="49">
        <v>9.9143499999999989</v>
      </c>
      <c r="M31" s="49">
        <v>9.9130000000000003</v>
      </c>
      <c r="N31" s="49">
        <v>9.9335000000000004</v>
      </c>
      <c r="O31" s="49">
        <v>9.798</v>
      </c>
      <c r="P31" s="49">
        <v>9.9360999999999997</v>
      </c>
      <c r="Q31" s="49">
        <v>9.9540000000000006</v>
      </c>
      <c r="R31" s="49">
        <v>9.8592999999999993</v>
      </c>
      <c r="S31" s="49">
        <v>19.954000000000001</v>
      </c>
      <c r="T31" s="49">
        <v>9.9821000000000009</v>
      </c>
      <c r="U31" s="49">
        <v>9.9718999999999998</v>
      </c>
      <c r="V31" s="49">
        <v>29.803100000000001</v>
      </c>
      <c r="W31" s="49">
        <v>9.9054000000000002</v>
      </c>
      <c r="X31" s="49">
        <v>9.9540000000000006</v>
      </c>
      <c r="Y31" s="49">
        <v>9.9436999999999998</v>
      </c>
      <c r="Z31" s="14"/>
      <c r="AA31" s="14"/>
      <c r="AB31" s="14"/>
      <c r="AC31" s="14"/>
      <c r="AD31" s="14"/>
    </row>
    <row r="32" spans="1:30" s="2" customFormat="1" ht="62.4" x14ac:dyDescent="0.3">
      <c r="A32" s="3" t="s">
        <v>131</v>
      </c>
      <c r="B32" s="3" t="s">
        <v>130</v>
      </c>
      <c r="C32" s="3" t="s">
        <v>129</v>
      </c>
      <c r="D32" s="3" t="s">
        <v>128</v>
      </c>
      <c r="E32" s="49">
        <v>104.17339999999999</v>
      </c>
      <c r="F32" s="49">
        <v>25.531950000000002</v>
      </c>
      <c r="G32" s="49">
        <v>6.5926</v>
      </c>
      <c r="H32" s="49">
        <v>5.7070500000000006</v>
      </c>
      <c r="I32" s="49">
        <v>5.7879000000000005</v>
      </c>
      <c r="J32" s="49">
        <v>7.4443999999999999</v>
      </c>
      <c r="K32" s="49">
        <v>42.488199999999992</v>
      </c>
      <c r="L32" s="49">
        <v>6.3417500000000002</v>
      </c>
      <c r="M32" s="49">
        <v>6.3956</v>
      </c>
      <c r="N32" s="49">
        <v>5.8333499999999994</v>
      </c>
      <c r="O32" s="49">
        <v>5.8451000000000004</v>
      </c>
      <c r="P32" s="49">
        <v>5.8804499999999997</v>
      </c>
      <c r="Q32" s="49">
        <v>5.298</v>
      </c>
      <c r="R32" s="49">
        <v>6.8939500000000002</v>
      </c>
      <c r="S32" s="49">
        <v>13.734</v>
      </c>
      <c r="T32" s="49">
        <v>7.1111000000000004</v>
      </c>
      <c r="U32" s="49">
        <v>6.6228999999999996</v>
      </c>
      <c r="V32" s="49">
        <v>22.419249999999998</v>
      </c>
      <c r="W32" s="49">
        <v>7.3400999999999996</v>
      </c>
      <c r="X32" s="49">
        <v>6.0370499999999998</v>
      </c>
      <c r="Y32" s="49">
        <v>9.0420999999999996</v>
      </c>
      <c r="Z32" s="14"/>
      <c r="AA32" s="14"/>
      <c r="AB32" s="14"/>
      <c r="AC32" s="14"/>
      <c r="AD32" s="14"/>
    </row>
    <row r="33" spans="1:30" s="2" customFormat="1" ht="62.4" x14ac:dyDescent="0.3">
      <c r="A33" s="3" t="s">
        <v>127</v>
      </c>
      <c r="B33" s="3" t="s">
        <v>126</v>
      </c>
      <c r="C33" s="3" t="s">
        <v>125</v>
      </c>
      <c r="D33" s="3" t="s">
        <v>124</v>
      </c>
      <c r="E33" s="49">
        <v>151.297675</v>
      </c>
      <c r="F33" s="49">
        <v>39.076349999999998</v>
      </c>
      <c r="G33" s="49">
        <v>9.7824500000000008</v>
      </c>
      <c r="H33" s="49">
        <v>9.8434999999999988</v>
      </c>
      <c r="I33" s="49">
        <v>9.8205999999999989</v>
      </c>
      <c r="J33" s="49">
        <v>9.6297999999999995</v>
      </c>
      <c r="K33" s="49">
        <v>64.328225000000003</v>
      </c>
      <c r="L33" s="49">
        <v>8.9389250000000011</v>
      </c>
      <c r="M33" s="49">
        <v>9.2042000000000002</v>
      </c>
      <c r="N33" s="49">
        <v>9.2233000000000001</v>
      </c>
      <c r="O33" s="49">
        <v>9.1870000000000012</v>
      </c>
      <c r="P33" s="49">
        <v>9.3263499999999997</v>
      </c>
      <c r="Q33" s="49">
        <v>9.6393000000000004</v>
      </c>
      <c r="R33" s="49">
        <v>8.8091499999999989</v>
      </c>
      <c r="S33" s="49">
        <v>19.675550000000001</v>
      </c>
      <c r="T33" s="49">
        <v>9.7957999999999998</v>
      </c>
      <c r="U33" s="49">
        <v>9.8797499999999996</v>
      </c>
      <c r="V33" s="49">
        <v>28.217550000000003</v>
      </c>
      <c r="W33" s="49">
        <v>8.4389000000000003</v>
      </c>
      <c r="X33" s="49">
        <v>9.8626000000000005</v>
      </c>
      <c r="Y33" s="49">
        <v>9.9160500000000003</v>
      </c>
      <c r="Z33" s="14"/>
      <c r="AA33" s="14"/>
      <c r="AB33" s="14"/>
      <c r="AC33" s="14"/>
      <c r="AD33" s="14"/>
    </row>
    <row r="34" spans="1:30" s="2" customFormat="1" ht="78" x14ac:dyDescent="0.3">
      <c r="A34" s="3" t="s">
        <v>123</v>
      </c>
      <c r="B34" s="3" t="s">
        <v>122</v>
      </c>
      <c r="C34" s="3" t="s">
        <v>121</v>
      </c>
      <c r="D34" s="3" t="s">
        <v>120</v>
      </c>
      <c r="E34" s="49">
        <v>146.97839999999999</v>
      </c>
      <c r="F34" s="49">
        <v>38.384650000000001</v>
      </c>
      <c r="G34" s="49">
        <v>9.6202000000000005</v>
      </c>
      <c r="H34" s="49">
        <v>9.649049999999999</v>
      </c>
      <c r="I34" s="49">
        <v>9.7595999999999989</v>
      </c>
      <c r="J34" s="49">
        <v>9.3558000000000003</v>
      </c>
      <c r="K34" s="49">
        <v>62.401449999999997</v>
      </c>
      <c r="L34" s="49">
        <v>8.9976000000000003</v>
      </c>
      <c r="M34" s="49">
        <v>8.0192499999999995</v>
      </c>
      <c r="N34" s="49">
        <v>9.6202000000000005</v>
      </c>
      <c r="O34" s="49">
        <v>8.1345999999999989</v>
      </c>
      <c r="P34" s="49">
        <v>9.461549999999999</v>
      </c>
      <c r="Q34" s="49">
        <v>9</v>
      </c>
      <c r="R34" s="49">
        <v>9.1682500000000005</v>
      </c>
      <c r="S34" s="49">
        <v>19.35575</v>
      </c>
      <c r="T34" s="49">
        <v>9.4422999999999995</v>
      </c>
      <c r="U34" s="49">
        <v>9.913450000000001</v>
      </c>
      <c r="V34" s="49">
        <v>26.836549999999999</v>
      </c>
      <c r="W34" s="49">
        <v>7.375</v>
      </c>
      <c r="X34" s="49">
        <v>9.6538500000000003</v>
      </c>
      <c r="Y34" s="49">
        <v>9.8077000000000005</v>
      </c>
      <c r="Z34" s="14"/>
      <c r="AA34" s="14"/>
      <c r="AB34" s="14"/>
      <c r="AC34" s="14"/>
      <c r="AD34" s="14"/>
    </row>
    <row r="35" spans="1:30" s="2" customFormat="1" ht="62.4" x14ac:dyDescent="0.3">
      <c r="A35" s="3" t="s">
        <v>119</v>
      </c>
      <c r="B35" s="3" t="s">
        <v>118</v>
      </c>
      <c r="C35" s="3" t="s">
        <v>117</v>
      </c>
      <c r="D35" s="3" t="s">
        <v>116</v>
      </c>
      <c r="E35" s="49">
        <v>147.69137499999999</v>
      </c>
      <c r="F35" s="49">
        <v>36.768949999999997</v>
      </c>
      <c r="G35" s="49">
        <v>8.7974500000000013</v>
      </c>
      <c r="H35" s="49">
        <v>8.9525499999999987</v>
      </c>
      <c r="I35" s="49">
        <v>9.6202500000000004</v>
      </c>
      <c r="J35" s="49">
        <v>9.3986999999999998</v>
      </c>
      <c r="K35" s="49">
        <v>63.273724999999999</v>
      </c>
      <c r="L35" s="49">
        <v>8.9098249999999997</v>
      </c>
      <c r="M35" s="49">
        <v>9.1867000000000001</v>
      </c>
      <c r="N35" s="49">
        <v>9.7690000000000001</v>
      </c>
      <c r="O35" s="49">
        <v>6.7151999999999994</v>
      </c>
      <c r="P35" s="49">
        <v>9.7657999999999987</v>
      </c>
      <c r="Q35" s="49">
        <v>9.1645500000000002</v>
      </c>
      <c r="R35" s="49">
        <v>9.7626500000000007</v>
      </c>
      <c r="S35" s="49">
        <v>19.541149999999998</v>
      </c>
      <c r="T35" s="49">
        <v>9.7594999999999992</v>
      </c>
      <c r="U35" s="49">
        <v>9.7816499999999991</v>
      </c>
      <c r="V35" s="49">
        <v>28.10755</v>
      </c>
      <c r="W35" s="49">
        <v>9.0062999999999995</v>
      </c>
      <c r="X35" s="49">
        <v>9.2594999999999992</v>
      </c>
      <c r="Y35" s="49">
        <v>9.8417500000000011</v>
      </c>
      <c r="Z35" s="14"/>
      <c r="AA35" s="14"/>
      <c r="AB35" s="14"/>
      <c r="AC35" s="14"/>
      <c r="AD35" s="14"/>
    </row>
    <row r="36" spans="1:30" s="2" customFormat="1" ht="62.4" x14ac:dyDescent="0.3">
      <c r="A36" s="3" t="s">
        <v>115</v>
      </c>
      <c r="B36" s="3" t="s">
        <v>114</v>
      </c>
      <c r="C36" s="3" t="s">
        <v>113</v>
      </c>
      <c r="D36" s="3" t="s">
        <v>112</v>
      </c>
      <c r="E36" s="49">
        <v>160</v>
      </c>
      <c r="F36" s="49">
        <v>40</v>
      </c>
      <c r="G36" s="49">
        <v>10</v>
      </c>
      <c r="H36" s="49">
        <v>10</v>
      </c>
      <c r="I36" s="49">
        <v>10</v>
      </c>
      <c r="J36" s="49">
        <v>9.9693000000000005</v>
      </c>
      <c r="K36" s="49">
        <v>70</v>
      </c>
      <c r="L36" s="49">
        <v>10</v>
      </c>
      <c r="M36" s="49">
        <v>10</v>
      </c>
      <c r="N36" s="49">
        <v>10</v>
      </c>
      <c r="O36" s="49">
        <v>10</v>
      </c>
      <c r="P36" s="49">
        <v>10</v>
      </c>
      <c r="Q36" s="49">
        <v>10</v>
      </c>
      <c r="R36" s="49">
        <v>10</v>
      </c>
      <c r="S36" s="49">
        <v>20</v>
      </c>
      <c r="T36" s="49">
        <v>10</v>
      </c>
      <c r="U36" s="49">
        <v>10</v>
      </c>
      <c r="V36" s="49">
        <v>30</v>
      </c>
      <c r="W36" s="49">
        <v>9.9600000000000009</v>
      </c>
      <c r="X36" s="49">
        <v>10</v>
      </c>
      <c r="Y36" s="49">
        <v>9.9920000000000009</v>
      </c>
      <c r="Z36" s="14"/>
      <c r="AA36" s="14"/>
      <c r="AB36" s="14"/>
      <c r="AC36" s="14"/>
      <c r="AD36" s="14"/>
    </row>
    <row r="37" spans="1:30" s="2" customFormat="1" ht="62.4" x14ac:dyDescent="0.3">
      <c r="A37" s="3" t="s">
        <v>111</v>
      </c>
      <c r="B37" s="3" t="s">
        <v>110</v>
      </c>
      <c r="C37" s="3" t="s">
        <v>109</v>
      </c>
      <c r="D37" s="3" t="s">
        <v>108</v>
      </c>
      <c r="E37" s="49">
        <v>148.37973333333335</v>
      </c>
      <c r="F37" s="49">
        <v>38.81131666666667</v>
      </c>
      <c r="G37" s="49">
        <v>9.7029999999999994</v>
      </c>
      <c r="H37" s="49">
        <v>9.7029999999999994</v>
      </c>
      <c r="I37" s="49">
        <v>9.7515166666666673</v>
      </c>
      <c r="J37" s="49">
        <v>9.6538000000000004</v>
      </c>
      <c r="K37" s="49">
        <v>61.009100000000004</v>
      </c>
      <c r="L37" s="49">
        <v>9.4850833333333338</v>
      </c>
      <c r="M37" s="49">
        <v>9.5996500000000005</v>
      </c>
      <c r="N37" s="49">
        <v>9.5352333333333341</v>
      </c>
      <c r="O37" s="49">
        <v>8.9778666666666673</v>
      </c>
      <c r="P37" s="49">
        <v>9.6121999999999996</v>
      </c>
      <c r="Q37" s="49">
        <v>9.3031333333333333</v>
      </c>
      <c r="R37" s="49">
        <v>4.4959333333333333</v>
      </c>
      <c r="S37" s="49">
        <v>19.297250000000002</v>
      </c>
      <c r="T37" s="49">
        <v>9.5156500000000008</v>
      </c>
      <c r="U37" s="49">
        <v>9.781600000000001</v>
      </c>
      <c r="V37" s="49">
        <v>29.262066666666669</v>
      </c>
      <c r="W37" s="49">
        <v>9.6583000000000006</v>
      </c>
      <c r="X37" s="49">
        <v>9.6743666666666677</v>
      </c>
      <c r="Y37" s="49">
        <v>9.9294000000000011</v>
      </c>
      <c r="Z37" s="14"/>
      <c r="AA37" s="14"/>
      <c r="AB37" s="14"/>
      <c r="AC37" s="14"/>
      <c r="AD37" s="14"/>
    </row>
    <row r="38" spans="1:30" s="2" customFormat="1" ht="62.4" x14ac:dyDescent="0.3">
      <c r="A38" s="3" t="s">
        <v>107</v>
      </c>
      <c r="B38" s="3" t="s">
        <v>106</v>
      </c>
      <c r="C38" s="3" t="s">
        <v>105</v>
      </c>
      <c r="D38" s="3" t="s">
        <v>104</v>
      </c>
      <c r="E38" s="49">
        <v>151.77490937499999</v>
      </c>
      <c r="F38" s="49">
        <v>39.412937499999998</v>
      </c>
      <c r="G38" s="49">
        <v>9.83470625</v>
      </c>
      <c r="H38" s="49">
        <v>9.849475</v>
      </c>
      <c r="I38" s="49">
        <v>9.85985625</v>
      </c>
      <c r="J38" s="49">
        <v>9.8689</v>
      </c>
      <c r="K38" s="49">
        <v>62.953365624999989</v>
      </c>
      <c r="L38" s="49">
        <v>9.618765625</v>
      </c>
      <c r="M38" s="49">
        <v>9.76230625</v>
      </c>
      <c r="N38" s="49">
        <v>9.6701625</v>
      </c>
      <c r="O38" s="49">
        <v>9.267925</v>
      </c>
      <c r="P38" s="49">
        <v>9.7849437500000001</v>
      </c>
      <c r="Q38" s="49">
        <v>9.5329625</v>
      </c>
      <c r="R38" s="49">
        <v>5.3163</v>
      </c>
      <c r="S38" s="49">
        <v>19.823362500000002</v>
      </c>
      <c r="T38" s="49">
        <v>9.91261875</v>
      </c>
      <c r="U38" s="49">
        <v>9.91074375</v>
      </c>
      <c r="V38" s="49">
        <v>29.58524375</v>
      </c>
      <c r="W38" s="49">
        <v>9.7134</v>
      </c>
      <c r="X38" s="49">
        <v>9.91700625</v>
      </c>
      <c r="Y38" s="49">
        <v>9.9548375</v>
      </c>
      <c r="Z38" s="14"/>
      <c r="AA38" s="14"/>
      <c r="AB38" s="14"/>
      <c r="AC38" s="14"/>
      <c r="AD38" s="14"/>
    </row>
    <row r="39" spans="1:30" s="2" customFormat="1" ht="62.4" x14ac:dyDescent="0.3">
      <c r="A39" s="3" t="s">
        <v>103</v>
      </c>
      <c r="B39" s="3" t="s">
        <v>102</v>
      </c>
      <c r="C39" s="3" t="s">
        <v>101</v>
      </c>
      <c r="D39" s="3" t="s">
        <v>100</v>
      </c>
      <c r="E39" s="49">
        <v>134.99667500000001</v>
      </c>
      <c r="F39" s="49">
        <v>34.399106521739135</v>
      </c>
      <c r="G39" s="49">
        <v>8.805752173913044</v>
      </c>
      <c r="H39" s="49">
        <v>8.7200956521739137</v>
      </c>
      <c r="I39" s="49">
        <v>9.0675586956521741</v>
      </c>
      <c r="J39" s="49">
        <v>7.8056999999999999</v>
      </c>
      <c r="K39" s="49">
        <v>56.376329347826093</v>
      </c>
      <c r="L39" s="49">
        <v>8.0085815217391314</v>
      </c>
      <c r="M39" s="49">
        <v>8.61821304347826</v>
      </c>
      <c r="N39" s="49">
        <v>8.2203043478260867</v>
      </c>
      <c r="O39" s="49">
        <v>8.0226760869565226</v>
      </c>
      <c r="P39" s="49">
        <v>8.932702173913043</v>
      </c>
      <c r="Q39" s="49">
        <v>7.8949978260869562</v>
      </c>
      <c r="R39" s="49">
        <v>6.6788543478260873</v>
      </c>
      <c r="S39" s="49">
        <v>18.431973913043478</v>
      </c>
      <c r="T39" s="49">
        <v>9.1437478260869565</v>
      </c>
      <c r="U39" s="49">
        <v>9.2882260869565219</v>
      </c>
      <c r="V39" s="49">
        <v>25.789265217391304</v>
      </c>
      <c r="W39" s="49">
        <v>7.0362999999999998</v>
      </c>
      <c r="X39" s="49">
        <v>9.3255152173913043</v>
      </c>
      <c r="Y39" s="49">
        <v>9.4274500000000003</v>
      </c>
      <c r="Z39" s="14"/>
      <c r="AA39" s="14"/>
      <c r="AB39" s="14"/>
      <c r="AC39" s="14"/>
      <c r="AD39" s="14"/>
    </row>
    <row r="40" spans="1:30" s="2" customFormat="1" ht="62.4" x14ac:dyDescent="0.3">
      <c r="A40" s="3" t="s">
        <v>99</v>
      </c>
      <c r="B40" s="3" t="s">
        <v>98</v>
      </c>
      <c r="C40" s="3" t="s">
        <v>97</v>
      </c>
      <c r="D40" s="3" t="s">
        <v>96</v>
      </c>
      <c r="E40" s="49">
        <v>135.08940000000001</v>
      </c>
      <c r="F40" s="49">
        <v>37.815750000000001</v>
      </c>
      <c r="G40" s="49">
        <v>9.6685499999999998</v>
      </c>
      <c r="H40" s="49">
        <v>9.6798000000000002</v>
      </c>
      <c r="I40" s="49">
        <v>9.1527999999999992</v>
      </c>
      <c r="J40" s="49">
        <v>9.3146000000000004</v>
      </c>
      <c r="K40" s="49">
        <v>52.373600000000003</v>
      </c>
      <c r="L40" s="49">
        <v>7.6208</v>
      </c>
      <c r="M40" s="49">
        <v>9.3663000000000007</v>
      </c>
      <c r="N40" s="49">
        <v>7.6696499999999999</v>
      </c>
      <c r="O40" s="49">
        <v>4.8764000000000003</v>
      </c>
      <c r="P40" s="49">
        <v>9.3932500000000001</v>
      </c>
      <c r="Q40" s="49">
        <v>9.3887499999999999</v>
      </c>
      <c r="R40" s="49">
        <v>4.0584499999999997</v>
      </c>
      <c r="S40" s="49">
        <v>19.353950000000001</v>
      </c>
      <c r="T40" s="49">
        <v>9.7134999999999998</v>
      </c>
      <c r="U40" s="49">
        <v>9.6404500000000013</v>
      </c>
      <c r="V40" s="49">
        <v>25.546100000000003</v>
      </c>
      <c r="W40" s="49">
        <v>6.3033999999999999</v>
      </c>
      <c r="X40" s="49">
        <v>9.5348500000000005</v>
      </c>
      <c r="Y40" s="49">
        <v>9.7078500000000005</v>
      </c>
      <c r="Z40" s="14"/>
      <c r="AA40" s="14"/>
      <c r="AB40" s="14"/>
      <c r="AC40" s="14"/>
      <c r="AD40" s="14"/>
    </row>
    <row r="41" spans="1:30" s="2" customFormat="1" ht="62.4" x14ac:dyDescent="0.3">
      <c r="A41" s="3" t="s">
        <v>95</v>
      </c>
      <c r="B41" s="3" t="s">
        <v>94</v>
      </c>
      <c r="C41" s="3" t="s">
        <v>93</v>
      </c>
      <c r="D41" s="3" t="s">
        <v>92</v>
      </c>
      <c r="E41" s="49">
        <v>131.17082340425532</v>
      </c>
      <c r="F41" s="49">
        <v>35.104564893617024</v>
      </c>
      <c r="G41" s="49">
        <v>8.7181308510638296</v>
      </c>
      <c r="H41" s="49">
        <v>8.768757446808511</v>
      </c>
      <c r="I41" s="49">
        <v>8.8969765957446807</v>
      </c>
      <c r="J41" s="49">
        <v>8.7207000000000008</v>
      </c>
      <c r="K41" s="49">
        <v>50.960618085106383</v>
      </c>
      <c r="L41" s="49">
        <v>8.3846106382978718</v>
      </c>
      <c r="M41" s="49">
        <v>8.4818499999999997</v>
      </c>
      <c r="N41" s="49">
        <v>8.4167138297872341</v>
      </c>
      <c r="O41" s="49">
        <v>3.2965659574468087</v>
      </c>
      <c r="P41" s="49">
        <v>9.8748117021276585</v>
      </c>
      <c r="Q41" s="49">
        <v>8.589071276595746</v>
      </c>
      <c r="R41" s="49">
        <v>3.9169946808510638</v>
      </c>
      <c r="S41" s="49">
        <v>18.054125531914892</v>
      </c>
      <c r="T41" s="49">
        <v>9.0847797872340426</v>
      </c>
      <c r="U41" s="49">
        <v>8.9693457446808509</v>
      </c>
      <c r="V41" s="49">
        <v>27.051514893617021</v>
      </c>
      <c r="W41" s="49">
        <v>8.2179000000000002</v>
      </c>
      <c r="X41" s="49">
        <v>8.8685148936170215</v>
      </c>
      <c r="Y41" s="49">
        <v>9.9650999999999996</v>
      </c>
      <c r="Z41" s="14"/>
      <c r="AA41" s="14"/>
      <c r="AB41" s="14"/>
      <c r="AC41" s="14"/>
      <c r="AD41" s="14"/>
    </row>
    <row r="42" spans="1:30" s="15" customFormat="1" ht="78" x14ac:dyDescent="0.3">
      <c r="A42" s="3" t="s">
        <v>91</v>
      </c>
      <c r="B42" s="18" t="s">
        <v>90</v>
      </c>
      <c r="C42" s="18" t="s">
        <v>89</v>
      </c>
      <c r="D42" s="18" t="s">
        <v>88</v>
      </c>
      <c r="E42" s="50">
        <v>139.5</v>
      </c>
      <c r="F42" s="50">
        <v>36.25</v>
      </c>
      <c r="G42" s="50">
        <v>9</v>
      </c>
      <c r="H42" s="50">
        <v>9.125</v>
      </c>
      <c r="I42" s="50">
        <v>9</v>
      </c>
      <c r="J42" s="50">
        <v>9.125</v>
      </c>
      <c r="K42" s="50">
        <v>59</v>
      </c>
      <c r="L42" s="50">
        <v>8.75</v>
      </c>
      <c r="M42" s="50">
        <v>8.75</v>
      </c>
      <c r="N42" s="50">
        <v>8.75</v>
      </c>
      <c r="O42" s="50">
        <v>8.375</v>
      </c>
      <c r="P42" s="50">
        <v>8.5</v>
      </c>
      <c r="Q42" s="50">
        <v>8.75</v>
      </c>
      <c r="R42" s="50">
        <v>7.125</v>
      </c>
      <c r="S42" s="50">
        <v>18.625</v>
      </c>
      <c r="T42" s="50">
        <v>9.375</v>
      </c>
      <c r="U42" s="50">
        <v>9.25</v>
      </c>
      <c r="V42" s="50">
        <v>25.625</v>
      </c>
      <c r="W42" s="50">
        <v>8.125</v>
      </c>
      <c r="X42" s="50">
        <v>8.75</v>
      </c>
      <c r="Y42" s="50">
        <v>8.75</v>
      </c>
      <c r="Z42" s="16"/>
      <c r="AA42" s="16"/>
      <c r="AB42" s="16"/>
      <c r="AC42" s="16"/>
      <c r="AD42" s="16"/>
    </row>
    <row r="43" spans="1:30" s="15" customFormat="1" ht="78" x14ac:dyDescent="0.3">
      <c r="A43" s="3" t="s">
        <v>87</v>
      </c>
      <c r="B43" s="18" t="s">
        <v>86</v>
      </c>
      <c r="C43" s="18" t="s">
        <v>85</v>
      </c>
      <c r="D43" s="18" t="s">
        <v>84</v>
      </c>
      <c r="E43" s="50">
        <v>149.07884999999999</v>
      </c>
      <c r="F43" s="50">
        <v>38.0702</v>
      </c>
      <c r="G43" s="50">
        <v>9.5088000000000008</v>
      </c>
      <c r="H43" s="50">
        <v>9.5439000000000007</v>
      </c>
      <c r="I43" s="50">
        <v>9.5614000000000008</v>
      </c>
      <c r="J43" s="50">
        <v>9.4560999999999993</v>
      </c>
      <c r="K43" s="50">
        <v>64.745649999999998</v>
      </c>
      <c r="L43" s="50">
        <v>9.0438499999999991</v>
      </c>
      <c r="M43" s="50">
        <v>9.2280999999999995</v>
      </c>
      <c r="N43" s="50">
        <v>9.3332999999999995</v>
      </c>
      <c r="O43" s="50">
        <v>9.5965000000000007</v>
      </c>
      <c r="P43" s="50">
        <v>9.5263000000000009</v>
      </c>
      <c r="Q43" s="50">
        <v>9.1403999999999996</v>
      </c>
      <c r="R43" s="50">
        <v>8.8772000000000002</v>
      </c>
      <c r="S43" s="50">
        <v>18.631499999999999</v>
      </c>
      <c r="T43" s="50">
        <v>9.2981999999999996</v>
      </c>
      <c r="U43" s="50">
        <v>9.3332999999999995</v>
      </c>
      <c r="V43" s="50">
        <v>27.631499999999999</v>
      </c>
      <c r="W43" s="50">
        <v>9.0526</v>
      </c>
      <c r="X43" s="50">
        <v>9.2981999999999996</v>
      </c>
      <c r="Y43" s="50">
        <v>9.2806999999999995</v>
      </c>
      <c r="Z43" s="16"/>
      <c r="AA43" s="16"/>
      <c r="AB43" s="16"/>
      <c r="AC43" s="16"/>
      <c r="AD43" s="16"/>
    </row>
    <row r="44" spans="1:30" s="15" customFormat="1" ht="78" x14ac:dyDescent="0.3">
      <c r="A44" s="3" t="s">
        <v>83</v>
      </c>
      <c r="B44" s="18" t="s">
        <v>82</v>
      </c>
      <c r="C44" s="18" t="s">
        <v>81</v>
      </c>
      <c r="D44" s="18" t="s">
        <v>80</v>
      </c>
      <c r="E44" s="50">
        <v>122.79500000000002</v>
      </c>
      <c r="F44" s="50">
        <v>30.290000000000003</v>
      </c>
      <c r="G44" s="50">
        <v>7.5750000000000002</v>
      </c>
      <c r="H44" s="50">
        <v>8.2050000000000001</v>
      </c>
      <c r="I44" s="50">
        <v>7.07</v>
      </c>
      <c r="J44" s="50">
        <v>7.44</v>
      </c>
      <c r="K44" s="50">
        <v>52.800000000000011</v>
      </c>
      <c r="L44" s="50">
        <v>7.12</v>
      </c>
      <c r="M44" s="50">
        <v>7.82</v>
      </c>
      <c r="N44" s="50">
        <v>7.8900000000000006</v>
      </c>
      <c r="O44" s="50">
        <v>6.83</v>
      </c>
      <c r="P44" s="50">
        <v>7.3250000000000002</v>
      </c>
      <c r="Q44" s="50">
        <v>7.45</v>
      </c>
      <c r="R44" s="50">
        <v>8.3650000000000002</v>
      </c>
      <c r="S44" s="50">
        <v>15.925000000000001</v>
      </c>
      <c r="T44" s="50">
        <v>8.15</v>
      </c>
      <c r="U44" s="50">
        <v>7.7750000000000004</v>
      </c>
      <c r="V44" s="50">
        <v>23.78</v>
      </c>
      <c r="W44" s="50">
        <v>6.91</v>
      </c>
      <c r="X44" s="50">
        <v>8.120000000000001</v>
      </c>
      <c r="Y44" s="50">
        <v>8.75</v>
      </c>
      <c r="Z44" s="16"/>
      <c r="AA44" s="16"/>
      <c r="AB44" s="16"/>
      <c r="AC44" s="16"/>
      <c r="AD44" s="16"/>
    </row>
    <row r="45" spans="1:30" s="15" customFormat="1" ht="78" x14ac:dyDescent="0.3">
      <c r="A45" s="3" t="s">
        <v>79</v>
      </c>
      <c r="B45" s="18" t="s">
        <v>78</v>
      </c>
      <c r="C45" s="18" t="s">
        <v>77</v>
      </c>
      <c r="D45" s="18" t="s">
        <v>76</v>
      </c>
      <c r="E45" s="50">
        <v>114.9772</v>
      </c>
      <c r="F45" s="50">
        <v>29.332000000000001</v>
      </c>
      <c r="G45" s="50">
        <v>7.1417000000000002</v>
      </c>
      <c r="H45" s="50">
        <v>7.4250999999999996</v>
      </c>
      <c r="I45" s="50">
        <v>7.5304000000000002</v>
      </c>
      <c r="J45" s="50">
        <v>7.2347999999999999</v>
      </c>
      <c r="K45" s="50">
        <v>48.744799999999998</v>
      </c>
      <c r="L45" s="50">
        <v>7.0121000000000002</v>
      </c>
      <c r="M45" s="50">
        <v>6.4493999999999998</v>
      </c>
      <c r="N45" s="50">
        <v>6.6436999999999999</v>
      </c>
      <c r="O45" s="50">
        <v>6.6841999999999997</v>
      </c>
      <c r="P45" s="50">
        <v>7.8178000000000001</v>
      </c>
      <c r="Q45" s="50">
        <v>7.3278999999999996</v>
      </c>
      <c r="R45" s="50">
        <v>6.8097000000000003</v>
      </c>
      <c r="S45" s="50">
        <v>15.2</v>
      </c>
      <c r="T45" s="50">
        <v>7.5</v>
      </c>
      <c r="U45" s="50">
        <v>7.7</v>
      </c>
      <c r="V45" s="50">
        <v>21.700400000000002</v>
      </c>
      <c r="W45" s="50">
        <v>6.8906999999999998</v>
      </c>
      <c r="X45" s="50">
        <v>7.4858000000000002</v>
      </c>
      <c r="Y45" s="50">
        <v>7.3239000000000001</v>
      </c>
      <c r="Z45" s="16"/>
      <c r="AA45" s="16"/>
      <c r="AB45" s="16"/>
      <c r="AC45" s="16"/>
      <c r="AD45" s="16"/>
    </row>
    <row r="46" spans="1:30" s="15" customFormat="1" ht="93.6" x14ac:dyDescent="0.3">
      <c r="A46" s="3" t="s">
        <v>75</v>
      </c>
      <c r="B46" s="18" t="s">
        <v>74</v>
      </c>
      <c r="C46" s="18" t="s">
        <v>73</v>
      </c>
      <c r="D46" s="18" t="s">
        <v>72</v>
      </c>
      <c r="E46" s="50">
        <v>85.887349999999998</v>
      </c>
      <c r="F46" s="50">
        <v>23.499899999999997</v>
      </c>
      <c r="G46" s="50">
        <v>4.8833500000000001</v>
      </c>
      <c r="H46" s="50">
        <v>4.8960499999999998</v>
      </c>
      <c r="I46" s="50">
        <v>4.9283999999999999</v>
      </c>
      <c r="J46" s="50">
        <v>8.7920999999999996</v>
      </c>
      <c r="K46" s="50">
        <v>33.919750000000001</v>
      </c>
      <c r="L46" s="50">
        <v>4.9093499999999999</v>
      </c>
      <c r="M46" s="50">
        <v>4.8533499999999998</v>
      </c>
      <c r="N46" s="50">
        <v>4.8325500000000003</v>
      </c>
      <c r="O46" s="50">
        <v>4.7933000000000003</v>
      </c>
      <c r="P46" s="50">
        <v>4.99655</v>
      </c>
      <c r="Q46" s="50">
        <v>4.8937499999999998</v>
      </c>
      <c r="R46" s="50">
        <v>4.6409000000000002</v>
      </c>
      <c r="S46" s="50">
        <v>10.062349999999999</v>
      </c>
      <c r="T46" s="50">
        <v>5.0103999999999997</v>
      </c>
      <c r="U46" s="50">
        <v>5.0519499999999997</v>
      </c>
      <c r="V46" s="50">
        <v>18.405349999999999</v>
      </c>
      <c r="W46" s="50">
        <v>8.7944999999999993</v>
      </c>
      <c r="X46" s="50">
        <v>4.9873000000000003</v>
      </c>
      <c r="Y46" s="50">
        <v>4.6235499999999998</v>
      </c>
      <c r="Z46" s="16"/>
      <c r="AA46" s="16"/>
      <c r="AB46" s="16"/>
      <c r="AC46" s="16"/>
      <c r="AD46" s="16"/>
    </row>
    <row r="47" spans="1:30" s="15" customFormat="1" ht="78" x14ac:dyDescent="0.3">
      <c r="A47" s="3" t="s">
        <v>71</v>
      </c>
      <c r="B47" s="18" t="s">
        <v>70</v>
      </c>
      <c r="C47" s="18" t="s">
        <v>69</v>
      </c>
      <c r="D47" s="18" t="s">
        <v>68</v>
      </c>
      <c r="E47" s="50">
        <v>138.01585</v>
      </c>
      <c r="F47" s="50">
        <v>34.590600000000002</v>
      </c>
      <c r="G47" s="50">
        <v>8.5327000000000002</v>
      </c>
      <c r="H47" s="50">
        <v>8.6672999999999991</v>
      </c>
      <c r="I47" s="50">
        <v>8.7083999999999993</v>
      </c>
      <c r="J47" s="50">
        <v>8.6821999999999999</v>
      </c>
      <c r="K47" s="50">
        <v>59.827150000000003</v>
      </c>
      <c r="L47" s="50">
        <v>8.53735</v>
      </c>
      <c r="M47" s="50">
        <v>8.5214999999999996</v>
      </c>
      <c r="N47" s="50">
        <v>8.5645000000000007</v>
      </c>
      <c r="O47" s="50">
        <v>8.5382999999999996</v>
      </c>
      <c r="P47" s="50">
        <v>8.6355000000000004</v>
      </c>
      <c r="Q47" s="50">
        <v>8.5420999999999996</v>
      </c>
      <c r="R47" s="50">
        <v>8.4878999999999998</v>
      </c>
      <c r="S47" s="50">
        <v>17.416800000000002</v>
      </c>
      <c r="T47" s="50">
        <v>8.6598000000000006</v>
      </c>
      <c r="U47" s="50">
        <v>8.7569999999999997</v>
      </c>
      <c r="V47" s="50">
        <v>26.1813</v>
      </c>
      <c r="W47" s="50">
        <v>8.5756999999999994</v>
      </c>
      <c r="X47" s="50">
        <v>8.7626000000000008</v>
      </c>
      <c r="Y47" s="50">
        <v>8.843</v>
      </c>
      <c r="Z47" s="16"/>
      <c r="AA47" s="16"/>
      <c r="AB47" s="16"/>
      <c r="AC47" s="16"/>
      <c r="AD47" s="16"/>
    </row>
    <row r="48" spans="1:30" s="15" customFormat="1" ht="78" x14ac:dyDescent="0.3">
      <c r="A48" s="3" t="s">
        <v>67</v>
      </c>
      <c r="B48" s="18" t="s">
        <v>66</v>
      </c>
      <c r="C48" s="18" t="s">
        <v>65</v>
      </c>
      <c r="D48" s="18" t="s">
        <v>64</v>
      </c>
      <c r="E48" s="50">
        <v>123.652</v>
      </c>
      <c r="F48" s="50">
        <v>29.928899999999999</v>
      </c>
      <c r="G48" s="50">
        <v>7.3422999999999998</v>
      </c>
      <c r="H48" s="50">
        <v>7.6462000000000003</v>
      </c>
      <c r="I48" s="50">
        <v>7.5191999999999997</v>
      </c>
      <c r="J48" s="50">
        <v>7.4211999999999998</v>
      </c>
      <c r="K48" s="50">
        <v>53.467300000000002</v>
      </c>
      <c r="L48" s="50">
        <v>7.4422999999999995</v>
      </c>
      <c r="M48" s="50">
        <v>7.2885</v>
      </c>
      <c r="N48" s="50">
        <v>7.3941999999999997</v>
      </c>
      <c r="O48" s="50">
        <v>7.7</v>
      </c>
      <c r="P48" s="50">
        <v>7.8654000000000002</v>
      </c>
      <c r="Q48" s="50">
        <v>7.9287999999999998</v>
      </c>
      <c r="R48" s="50">
        <v>7.8480999999999996</v>
      </c>
      <c r="S48" s="50">
        <v>16.074999999999999</v>
      </c>
      <c r="T48" s="50">
        <v>7.9768999999999997</v>
      </c>
      <c r="U48" s="50">
        <v>8.0981000000000005</v>
      </c>
      <c r="V48" s="50">
        <v>24.180800000000001</v>
      </c>
      <c r="W48" s="50">
        <v>8.0153999999999996</v>
      </c>
      <c r="X48" s="50">
        <v>8.0922999999999998</v>
      </c>
      <c r="Y48" s="50">
        <v>8.0731000000000002</v>
      </c>
      <c r="Z48" s="16"/>
      <c r="AA48" s="16"/>
      <c r="AB48" s="16"/>
      <c r="AC48" s="16"/>
      <c r="AD48" s="16"/>
    </row>
    <row r="49" spans="1:30" s="15" customFormat="1" ht="93.6" x14ac:dyDescent="0.3">
      <c r="A49" s="3" t="s">
        <v>63</v>
      </c>
      <c r="B49" s="18" t="s">
        <v>62</v>
      </c>
      <c r="C49" s="18" t="s">
        <v>61</v>
      </c>
      <c r="D49" s="18" t="s">
        <v>60</v>
      </c>
      <c r="E49" s="50">
        <v>152.04554999999999</v>
      </c>
      <c r="F49" s="50">
        <v>38.051400000000001</v>
      </c>
      <c r="G49" s="50">
        <v>9.5241000000000007</v>
      </c>
      <c r="H49" s="50">
        <v>9.5005000000000006</v>
      </c>
      <c r="I49" s="50">
        <v>9.5134000000000007</v>
      </c>
      <c r="J49" s="50">
        <v>9.5134000000000007</v>
      </c>
      <c r="K49" s="50">
        <v>66.265349999999998</v>
      </c>
      <c r="L49" s="50">
        <v>9.4903499999999994</v>
      </c>
      <c r="M49" s="50">
        <v>9.4373000000000005</v>
      </c>
      <c r="N49" s="50">
        <v>9.4341000000000008</v>
      </c>
      <c r="O49" s="50">
        <v>9.4758999999999993</v>
      </c>
      <c r="P49" s="50">
        <v>9.5831</v>
      </c>
      <c r="Q49" s="50">
        <v>9.4577000000000009</v>
      </c>
      <c r="R49" s="50">
        <v>9.3869000000000007</v>
      </c>
      <c r="S49" s="50">
        <v>19.045000000000002</v>
      </c>
      <c r="T49" s="50">
        <v>9.5015999999999998</v>
      </c>
      <c r="U49" s="50">
        <v>9.5434000000000001</v>
      </c>
      <c r="V49" s="50">
        <v>28.683799999999998</v>
      </c>
      <c r="W49" s="50">
        <v>9.5134000000000007</v>
      </c>
      <c r="X49" s="50">
        <v>9.5733999999999995</v>
      </c>
      <c r="Y49" s="50">
        <v>9.5969999999999995</v>
      </c>
      <c r="Z49" s="16"/>
      <c r="AA49" s="16"/>
      <c r="AB49" s="16"/>
      <c r="AC49" s="16"/>
      <c r="AD49" s="16"/>
    </row>
    <row r="50" spans="1:30" s="15" customFormat="1" ht="78" x14ac:dyDescent="0.3">
      <c r="A50" s="3" t="s">
        <v>59</v>
      </c>
      <c r="B50" s="18" t="s">
        <v>58</v>
      </c>
      <c r="C50" s="18" t="s">
        <v>57</v>
      </c>
      <c r="D50" s="18" t="s">
        <v>56</v>
      </c>
      <c r="E50" s="50">
        <v>138.36865</v>
      </c>
      <c r="F50" s="50">
        <v>34.341200000000001</v>
      </c>
      <c r="G50" s="50">
        <v>8.4763000000000002</v>
      </c>
      <c r="H50" s="50">
        <v>8.6843000000000004</v>
      </c>
      <c r="I50" s="50">
        <v>8.5382999999999996</v>
      </c>
      <c r="J50" s="50">
        <v>8.6423000000000005</v>
      </c>
      <c r="K50" s="50">
        <v>60.116849999999999</v>
      </c>
      <c r="L50" s="50">
        <v>8.613150000000001</v>
      </c>
      <c r="M50" s="50">
        <v>8.4817999999999998</v>
      </c>
      <c r="N50" s="50">
        <v>8.6641999999999992</v>
      </c>
      <c r="O50" s="50">
        <v>8.6441999999999997</v>
      </c>
      <c r="P50" s="50">
        <v>8.5802999999999994</v>
      </c>
      <c r="Q50" s="50">
        <v>8.5401000000000007</v>
      </c>
      <c r="R50" s="50">
        <v>8.5930999999999997</v>
      </c>
      <c r="S50" s="50">
        <v>17.417899999999999</v>
      </c>
      <c r="T50" s="50">
        <v>8.6752000000000002</v>
      </c>
      <c r="U50" s="50">
        <v>8.7426999999999992</v>
      </c>
      <c r="V50" s="50">
        <v>26.492699999999999</v>
      </c>
      <c r="W50" s="50">
        <v>8.7098999999999993</v>
      </c>
      <c r="X50" s="50">
        <v>8.7517999999999994</v>
      </c>
      <c r="Y50" s="50">
        <v>9.0310000000000006</v>
      </c>
      <c r="Z50" s="16"/>
      <c r="AA50" s="16"/>
      <c r="AB50" s="16"/>
      <c r="AC50" s="16"/>
      <c r="AD50" s="16"/>
    </row>
    <row r="51" spans="1:30" s="15" customFormat="1" ht="78" x14ac:dyDescent="0.3">
      <c r="A51" s="3" t="s">
        <v>55</v>
      </c>
      <c r="B51" s="18" t="s">
        <v>54</v>
      </c>
      <c r="C51" s="18" t="s">
        <v>53</v>
      </c>
      <c r="D51" s="18" t="s">
        <v>52</v>
      </c>
      <c r="E51" s="50">
        <v>126.29040000000001</v>
      </c>
      <c r="F51" s="50">
        <v>31.5444</v>
      </c>
      <c r="G51" s="50">
        <v>7.6588000000000003</v>
      </c>
      <c r="H51" s="50">
        <v>7.98</v>
      </c>
      <c r="I51" s="50">
        <v>7.9074</v>
      </c>
      <c r="J51" s="50">
        <v>7.9981999999999998</v>
      </c>
      <c r="K51" s="50">
        <v>54.931100000000001</v>
      </c>
      <c r="L51" s="50">
        <v>7.8657000000000004</v>
      </c>
      <c r="M51" s="50">
        <v>7.8220999999999998</v>
      </c>
      <c r="N51" s="50">
        <v>7.7949000000000002</v>
      </c>
      <c r="O51" s="50">
        <v>7.8131000000000004</v>
      </c>
      <c r="P51" s="50">
        <v>7.8856999999999999</v>
      </c>
      <c r="Q51" s="50">
        <v>7.9964000000000004</v>
      </c>
      <c r="R51" s="50">
        <v>7.7531999999999996</v>
      </c>
      <c r="S51" s="50">
        <v>15.834900000000001</v>
      </c>
      <c r="T51" s="50">
        <v>7.9093</v>
      </c>
      <c r="U51" s="50">
        <v>7.9256000000000002</v>
      </c>
      <c r="V51" s="50">
        <v>23.98</v>
      </c>
      <c r="W51" s="50">
        <v>7.9001999999999999</v>
      </c>
      <c r="X51" s="50">
        <v>7.9564000000000004</v>
      </c>
      <c r="Y51" s="50">
        <v>8.1234000000000002</v>
      </c>
      <c r="Z51" s="16"/>
      <c r="AA51" s="16"/>
      <c r="AB51" s="16"/>
      <c r="AC51" s="16"/>
      <c r="AD51" s="16"/>
    </row>
    <row r="52" spans="1:30" s="15" customFormat="1" ht="78" x14ac:dyDescent="0.3">
      <c r="A52" s="3" t="s">
        <v>51</v>
      </c>
      <c r="B52" s="18" t="s">
        <v>50</v>
      </c>
      <c r="C52" s="18" t="s">
        <v>49</v>
      </c>
      <c r="D52" s="18" t="s">
        <v>48</v>
      </c>
      <c r="E52" s="50">
        <v>138.54477499999999</v>
      </c>
      <c r="F52" s="50">
        <v>34.753233333333334</v>
      </c>
      <c r="G52" s="50">
        <v>8.7977333333333334</v>
      </c>
      <c r="H52" s="50">
        <v>8.7317499999999999</v>
      </c>
      <c r="I52" s="50">
        <v>8.8005500000000012</v>
      </c>
      <c r="J52" s="50">
        <v>8.4231999999999996</v>
      </c>
      <c r="K52" s="50">
        <v>59.624175000000001</v>
      </c>
      <c r="L52" s="50">
        <v>8.5562916666666666</v>
      </c>
      <c r="M52" s="50">
        <v>8.5013833333333331</v>
      </c>
      <c r="N52" s="50">
        <v>8.6538000000000004</v>
      </c>
      <c r="O52" s="50">
        <v>8.4885333333333328</v>
      </c>
      <c r="P52" s="50">
        <v>8.7813833333333342</v>
      </c>
      <c r="Q52" s="50">
        <v>8.4496666666666673</v>
      </c>
      <c r="R52" s="50">
        <v>8.1931166666666666</v>
      </c>
      <c r="S52" s="50">
        <v>17.859083333333331</v>
      </c>
      <c r="T52" s="50">
        <v>8.8712333333333326</v>
      </c>
      <c r="U52" s="50">
        <v>8.9878499999999999</v>
      </c>
      <c r="V52" s="50">
        <v>26.308283333333332</v>
      </c>
      <c r="W52" s="50">
        <v>8.1160999999999994</v>
      </c>
      <c r="X52" s="50">
        <v>8.9562333333333335</v>
      </c>
      <c r="Y52" s="50">
        <v>9.235949999999999</v>
      </c>
      <c r="Z52" s="16"/>
      <c r="AA52" s="16"/>
      <c r="AB52" s="16"/>
      <c r="AC52" s="16"/>
      <c r="AD52" s="16"/>
    </row>
    <row r="53" spans="1:30" s="19" customFormat="1" ht="78" x14ac:dyDescent="0.3">
      <c r="A53" s="3" t="s">
        <v>47</v>
      </c>
      <c r="B53" s="21" t="s">
        <v>46</v>
      </c>
      <c r="C53" s="21" t="s">
        <v>45</v>
      </c>
      <c r="D53" s="21" t="s">
        <v>44</v>
      </c>
      <c r="E53" s="62">
        <v>154</v>
      </c>
      <c r="F53" s="62">
        <v>40</v>
      </c>
      <c r="G53" s="62">
        <v>10</v>
      </c>
      <c r="H53" s="62">
        <v>10</v>
      </c>
      <c r="I53" s="62">
        <v>10</v>
      </c>
      <c r="J53" s="62">
        <v>10</v>
      </c>
      <c r="K53" s="62">
        <f>SUM(L53:R53)</f>
        <v>67</v>
      </c>
      <c r="L53" s="62">
        <v>10</v>
      </c>
      <c r="M53" s="62">
        <v>9</v>
      </c>
      <c r="N53" s="62">
        <v>10</v>
      </c>
      <c r="O53" s="62">
        <v>10</v>
      </c>
      <c r="P53" s="62">
        <v>9</v>
      </c>
      <c r="Q53" s="62">
        <v>9</v>
      </c>
      <c r="R53" s="62">
        <v>10</v>
      </c>
      <c r="S53" s="62">
        <v>20</v>
      </c>
      <c r="T53" s="62">
        <v>10</v>
      </c>
      <c r="U53" s="62">
        <v>10</v>
      </c>
      <c r="V53" s="62">
        <v>27</v>
      </c>
      <c r="W53" s="62">
        <v>9</v>
      </c>
      <c r="X53" s="62">
        <v>10</v>
      </c>
      <c r="Y53" s="62">
        <v>10</v>
      </c>
      <c r="Z53" s="20"/>
      <c r="AA53" s="20"/>
      <c r="AB53" s="20"/>
      <c r="AC53" s="20"/>
      <c r="AD53" s="20"/>
    </row>
    <row r="54" spans="1:30" s="15" customFormat="1" ht="78" x14ac:dyDescent="0.3">
      <c r="A54" s="3" t="s">
        <v>43</v>
      </c>
      <c r="B54" s="18" t="s">
        <v>42</v>
      </c>
      <c r="C54" s="18" t="s">
        <v>41</v>
      </c>
      <c r="D54" s="18" t="s">
        <v>40</v>
      </c>
      <c r="E54" s="50">
        <v>106.40700000000001</v>
      </c>
      <c r="F54" s="50">
        <v>28.65035</v>
      </c>
      <c r="G54" s="50">
        <v>6.9343500000000002</v>
      </c>
      <c r="H54" s="50">
        <v>6.3209999999999997</v>
      </c>
      <c r="I54" s="50">
        <v>6.8007</v>
      </c>
      <c r="J54" s="50">
        <v>8.5943000000000005</v>
      </c>
      <c r="K54" s="50">
        <v>45.2029</v>
      </c>
      <c r="L54" s="50">
        <v>6.52745</v>
      </c>
      <c r="M54" s="50">
        <v>6.13605</v>
      </c>
      <c r="N54" s="50">
        <v>6.2493999999999996</v>
      </c>
      <c r="O54" s="50">
        <v>6.7648999999999999</v>
      </c>
      <c r="P54" s="50">
        <v>6.4391499999999997</v>
      </c>
      <c r="Q54" s="50">
        <v>5.7876000000000003</v>
      </c>
      <c r="R54" s="50">
        <v>7.2983500000000001</v>
      </c>
      <c r="S54" s="50">
        <v>12.61815</v>
      </c>
      <c r="T54" s="50">
        <v>5.7589499999999996</v>
      </c>
      <c r="U54" s="50">
        <v>6.8592000000000004</v>
      </c>
      <c r="V54" s="50">
        <v>19.935600000000001</v>
      </c>
      <c r="W54" s="50">
        <v>8.5943000000000005</v>
      </c>
      <c r="X54" s="50">
        <v>6.8842499999999998</v>
      </c>
      <c r="Y54" s="50">
        <v>4.4570499999999997</v>
      </c>
      <c r="Z54" s="16"/>
      <c r="AA54" s="16"/>
      <c r="AB54" s="16"/>
      <c r="AC54" s="16"/>
      <c r="AD54" s="16"/>
    </row>
    <row r="55" spans="1:30" s="15" customFormat="1" ht="78" x14ac:dyDescent="0.3">
      <c r="A55" s="3" t="s">
        <v>39</v>
      </c>
      <c r="B55" s="18" t="s">
        <v>38</v>
      </c>
      <c r="C55" s="18" t="s">
        <v>37</v>
      </c>
      <c r="D55" s="18" t="s">
        <v>36</v>
      </c>
      <c r="E55" s="50">
        <v>116.36939999999998</v>
      </c>
      <c r="F55" s="50">
        <v>33.375</v>
      </c>
      <c r="G55" s="50">
        <v>8.6119500000000002</v>
      </c>
      <c r="H55" s="50">
        <v>8.376850000000001</v>
      </c>
      <c r="I55" s="50">
        <v>7.9683000000000002</v>
      </c>
      <c r="J55" s="50">
        <v>8.4178999999999995</v>
      </c>
      <c r="K55" s="50">
        <v>46.233199999999997</v>
      </c>
      <c r="L55" s="50">
        <v>6.5989000000000004</v>
      </c>
      <c r="M55" s="50">
        <v>6.41045</v>
      </c>
      <c r="N55" s="50">
        <v>6.9123000000000001</v>
      </c>
      <c r="O55" s="50">
        <v>6.4253499999999999</v>
      </c>
      <c r="P55" s="50">
        <v>6.7033500000000004</v>
      </c>
      <c r="Q55" s="50">
        <v>6.9384499999999996</v>
      </c>
      <c r="R55" s="50">
        <v>6.2444000000000006</v>
      </c>
      <c r="S55" s="50">
        <v>15.076449999999999</v>
      </c>
      <c r="T55" s="50">
        <v>7.5857999999999999</v>
      </c>
      <c r="U55" s="50">
        <v>7.4906499999999996</v>
      </c>
      <c r="V55" s="50">
        <v>21.684750000000001</v>
      </c>
      <c r="W55" s="50">
        <v>7.6417999999999999</v>
      </c>
      <c r="X55" s="50">
        <v>7.3489000000000004</v>
      </c>
      <c r="Y55" s="50">
        <v>6.6940499999999998</v>
      </c>
      <c r="Z55" s="16"/>
      <c r="AA55" s="16"/>
      <c r="AB55" s="16"/>
      <c r="AC55" s="16"/>
      <c r="AD55" s="16"/>
    </row>
    <row r="56" spans="1:30" s="2" customFormat="1" ht="46.8" x14ac:dyDescent="0.3">
      <c r="A56" s="3" t="s">
        <v>35</v>
      </c>
      <c r="B56" s="3" t="s">
        <v>34</v>
      </c>
      <c r="C56" s="3" t="s">
        <v>33</v>
      </c>
      <c r="D56" s="3" t="s">
        <v>32</v>
      </c>
      <c r="E56" s="49">
        <v>132.45022500000002</v>
      </c>
      <c r="F56" s="49">
        <v>35.032333333333334</v>
      </c>
      <c r="G56" s="49">
        <v>8.5444833333333321</v>
      </c>
      <c r="H56" s="49">
        <v>8.7233000000000001</v>
      </c>
      <c r="I56" s="49">
        <v>9.0752500000000005</v>
      </c>
      <c r="J56" s="49">
        <v>8.6892999999999994</v>
      </c>
      <c r="K56" s="49">
        <v>53.027875000000002</v>
      </c>
      <c r="L56" s="49">
        <v>8.7075250000000004</v>
      </c>
      <c r="M56" s="49">
        <v>8.7969333333333317</v>
      </c>
      <c r="N56" s="49">
        <v>8.5614833333333333</v>
      </c>
      <c r="O56" s="49">
        <v>4.3543500000000002</v>
      </c>
      <c r="P56" s="49">
        <v>6.6618166666666667</v>
      </c>
      <c r="Q56" s="49">
        <v>8.2726333333333333</v>
      </c>
      <c r="R56" s="49">
        <v>7.6731333333333334</v>
      </c>
      <c r="S56" s="49">
        <v>18.241133333333337</v>
      </c>
      <c r="T56" s="49">
        <v>9.0841666666666683</v>
      </c>
      <c r="U56" s="49">
        <v>9.1569666666666674</v>
      </c>
      <c r="V56" s="49">
        <v>26.148883333333334</v>
      </c>
      <c r="W56" s="49">
        <v>8.5631000000000004</v>
      </c>
      <c r="X56" s="49">
        <v>8.2071333333333332</v>
      </c>
      <c r="Y56" s="49">
        <v>9.3786500000000004</v>
      </c>
      <c r="Z56" s="14"/>
      <c r="AA56" s="14"/>
      <c r="AB56" s="14"/>
      <c r="AC56" s="14"/>
      <c r="AD56" s="14"/>
    </row>
    <row r="57" spans="1:30" x14ac:dyDescent="0.3">
      <c r="E57" s="83">
        <f>AVERAGE(E6:E56)</f>
        <v>138.79647303761189</v>
      </c>
      <c r="F57" s="83">
        <f t="shared" ref="F57:Y57" si="0">AVERAGE(F6:F56)</f>
        <v>35.478894946716153</v>
      </c>
      <c r="G57" s="83">
        <f t="shared" si="0"/>
        <v>8.8126061183834494</v>
      </c>
      <c r="H57" s="83">
        <f t="shared" si="0"/>
        <v>8.8076182946258594</v>
      </c>
      <c r="I57" s="83">
        <f t="shared" si="0"/>
        <v>8.8918979846872386</v>
      </c>
      <c r="J57" s="83">
        <f t="shared" si="0"/>
        <v>8.9661705882352933</v>
      </c>
      <c r="K57" s="83">
        <f t="shared" si="0"/>
        <v>58.692651760917819</v>
      </c>
      <c r="L57" s="83">
        <f t="shared" si="0"/>
        <v>8.5179994607926783</v>
      </c>
      <c r="M57" s="83">
        <f t="shared" si="0"/>
        <v>8.6534417619766533</v>
      </c>
      <c r="N57" s="83">
        <f t="shared" si="0"/>
        <v>8.6375106220082536</v>
      </c>
      <c r="O57" s="83">
        <f t="shared" si="0"/>
        <v>7.9418947843394267</v>
      </c>
      <c r="P57" s="83">
        <f t="shared" si="0"/>
        <v>8.6901690783979593</v>
      </c>
      <c r="Q57" s="83">
        <f t="shared" si="0"/>
        <v>8.5627295368101208</v>
      </c>
      <c r="R57" s="83">
        <f t="shared" si="0"/>
        <v>7.6889065165927306</v>
      </c>
      <c r="S57" s="83">
        <f t="shared" si="0"/>
        <v>18.018019447954529</v>
      </c>
      <c r="T57" s="83">
        <f t="shared" si="0"/>
        <v>9.0008308249952602</v>
      </c>
      <c r="U57" s="83">
        <f t="shared" si="0"/>
        <v>9.0171886229592673</v>
      </c>
      <c r="V57" s="83">
        <f t="shared" si="0"/>
        <v>26.606906882023381</v>
      </c>
      <c r="W57" s="83">
        <f t="shared" si="0"/>
        <v>8.5963725490196055</v>
      </c>
      <c r="X57" s="83">
        <f t="shared" si="0"/>
        <v>8.9226332284766858</v>
      </c>
      <c r="Y57" s="83">
        <f t="shared" si="0"/>
        <v>9.126175614331018</v>
      </c>
      <c r="Z57" s="13"/>
      <c r="AA57" s="13"/>
      <c r="AB57" s="13"/>
      <c r="AC57" s="13"/>
      <c r="AD57" s="13"/>
    </row>
    <row r="58" spans="1:30" x14ac:dyDescent="0.3">
      <c r="Z58" s="13"/>
      <c r="AA58" s="13"/>
      <c r="AB58" s="13"/>
      <c r="AC58" s="13"/>
      <c r="AD58" s="13"/>
    </row>
    <row r="59" spans="1:30" x14ac:dyDescent="0.3">
      <c r="Z59" s="13"/>
      <c r="AA59" s="13"/>
      <c r="AB59" s="13"/>
      <c r="AC59" s="13"/>
      <c r="AD59" s="13"/>
    </row>
    <row r="60" spans="1:30" x14ac:dyDescent="0.3">
      <c r="Z60" s="13"/>
      <c r="AA60" s="13"/>
      <c r="AB60" s="13"/>
      <c r="AC60" s="13"/>
      <c r="AD60" s="13"/>
    </row>
    <row r="61" spans="1:30" x14ac:dyDescent="0.3">
      <c r="Z61" s="13"/>
      <c r="AA61" s="13"/>
      <c r="AB61" s="13"/>
      <c r="AC61" s="13"/>
      <c r="AD61" s="13"/>
    </row>
  </sheetData>
  <mergeCells count="14">
    <mergeCell ref="V3:Y3"/>
    <mergeCell ref="A2:A3"/>
    <mergeCell ref="B2:B3"/>
    <mergeCell ref="C2:C3"/>
    <mergeCell ref="D2:D3"/>
    <mergeCell ref="E1:E4"/>
    <mergeCell ref="F1:Y1"/>
    <mergeCell ref="F2:J2"/>
    <mergeCell ref="K2:R2"/>
    <mergeCell ref="S2:U2"/>
    <mergeCell ref="V2:Y2"/>
    <mergeCell ref="F3:J3"/>
    <mergeCell ref="K3:R3"/>
    <mergeCell ref="S3:U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opLeftCell="A5" zoomScale="60" zoomScaleNormal="60" workbookViewId="0">
      <selection activeCell="AA16" sqref="AA16:AG16"/>
    </sheetView>
  </sheetViews>
  <sheetFormatPr defaultColWidth="9.109375" defaultRowHeight="14.4" x14ac:dyDescent="0.3"/>
  <cols>
    <col min="1" max="1" width="9.109375" style="1"/>
    <col min="2" max="2" width="42.88671875" style="1" customWidth="1"/>
    <col min="3" max="3" width="29.33203125" style="1" customWidth="1"/>
    <col min="4" max="4" width="14.6640625" style="1" customWidth="1"/>
    <col min="5" max="16384" width="9.109375" style="1"/>
  </cols>
  <sheetData>
    <row r="1" spans="1:33" ht="0.75" customHeight="1" x14ac:dyDescent="0.3">
      <c r="A1" s="12" t="s">
        <v>1044</v>
      </c>
      <c r="B1" s="11"/>
      <c r="C1" s="11"/>
      <c r="D1" s="11"/>
      <c r="E1" s="99" t="s">
        <v>31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33" ht="78.75" customHeight="1" x14ac:dyDescent="0.3">
      <c r="A2" s="108" t="s">
        <v>29</v>
      </c>
      <c r="B2" s="110" t="s">
        <v>28</v>
      </c>
      <c r="C2" s="112" t="s">
        <v>27</v>
      </c>
      <c r="D2" s="112" t="s">
        <v>26</v>
      </c>
      <c r="E2" s="99"/>
      <c r="F2" s="101" t="s">
        <v>25</v>
      </c>
      <c r="G2" s="101"/>
      <c r="H2" s="101"/>
      <c r="I2" s="101"/>
      <c r="J2" s="101"/>
      <c r="K2" s="101" t="s">
        <v>24</v>
      </c>
      <c r="L2" s="101"/>
      <c r="M2" s="101"/>
      <c r="N2" s="101"/>
      <c r="O2" s="101"/>
      <c r="P2" s="101"/>
      <c r="Q2" s="101"/>
      <c r="R2" s="101"/>
      <c r="S2" s="101" t="s">
        <v>23</v>
      </c>
      <c r="T2" s="101"/>
      <c r="U2" s="101"/>
      <c r="V2" s="101" t="s">
        <v>22</v>
      </c>
      <c r="W2" s="101"/>
      <c r="X2" s="101"/>
      <c r="Y2" s="101"/>
    </row>
    <row r="3" spans="1:33" ht="15.75" customHeight="1" x14ac:dyDescent="0.3">
      <c r="A3" s="109"/>
      <c r="B3" s="111"/>
      <c r="C3" s="112"/>
      <c r="D3" s="112"/>
      <c r="E3" s="99"/>
      <c r="F3" s="102" t="s">
        <v>20</v>
      </c>
      <c r="G3" s="102"/>
      <c r="H3" s="102"/>
      <c r="I3" s="102"/>
      <c r="J3" s="102"/>
      <c r="K3" s="102" t="s">
        <v>20</v>
      </c>
      <c r="L3" s="102"/>
      <c r="M3" s="102"/>
      <c r="N3" s="102"/>
      <c r="O3" s="102"/>
      <c r="P3" s="102"/>
      <c r="Q3" s="102"/>
      <c r="R3" s="102"/>
      <c r="S3" s="102" t="s">
        <v>20</v>
      </c>
      <c r="T3" s="102"/>
      <c r="U3" s="102"/>
      <c r="V3" s="102" t="s">
        <v>20</v>
      </c>
      <c r="W3" s="102"/>
      <c r="X3" s="102"/>
      <c r="Y3" s="102"/>
    </row>
    <row r="4" spans="1:33" ht="409.6" x14ac:dyDescent="0.3">
      <c r="A4" s="7"/>
      <c r="B4" s="6"/>
      <c r="C4" s="5"/>
      <c r="D4" s="5"/>
      <c r="E4" s="99"/>
      <c r="F4" s="9" t="s">
        <v>6</v>
      </c>
      <c r="G4" s="8" t="s">
        <v>19</v>
      </c>
      <c r="H4" s="8" t="s">
        <v>16</v>
      </c>
      <c r="I4" s="8" t="s">
        <v>18</v>
      </c>
      <c r="J4" s="8" t="s">
        <v>17</v>
      </c>
      <c r="K4" s="9" t="s">
        <v>6</v>
      </c>
      <c r="L4" s="8" t="s">
        <v>13</v>
      </c>
      <c r="M4" s="8" t="s">
        <v>10</v>
      </c>
      <c r="N4" s="8" t="s">
        <v>11</v>
      </c>
      <c r="O4" s="8" t="s">
        <v>15</v>
      </c>
      <c r="P4" s="8" t="s">
        <v>12</v>
      </c>
      <c r="Q4" s="8" t="s">
        <v>14</v>
      </c>
      <c r="R4" s="8" t="s">
        <v>9</v>
      </c>
      <c r="S4" s="9" t="s">
        <v>6</v>
      </c>
      <c r="T4" s="8" t="s">
        <v>7</v>
      </c>
      <c r="U4" s="8" t="s">
        <v>8</v>
      </c>
      <c r="V4" s="9" t="s">
        <v>6</v>
      </c>
      <c r="W4" s="8" t="s">
        <v>3</v>
      </c>
      <c r="X4" s="8" t="s">
        <v>4</v>
      </c>
      <c r="Y4" s="8" t="s">
        <v>5</v>
      </c>
    </row>
    <row r="5" spans="1:33" ht="15.75" x14ac:dyDescent="0.25">
      <c r="A5" s="7"/>
      <c r="B5" s="6"/>
      <c r="C5" s="5"/>
      <c r="D5" s="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33" s="15" customFormat="1" ht="78" x14ac:dyDescent="0.3">
      <c r="A6" s="18">
        <v>1</v>
      </c>
      <c r="B6" s="18" t="s">
        <v>265</v>
      </c>
      <c r="C6" s="18" t="s">
        <v>264</v>
      </c>
      <c r="D6" s="18" t="s">
        <v>263</v>
      </c>
      <c r="E6" s="50">
        <v>133.05540000000002</v>
      </c>
      <c r="F6" s="50">
        <v>33.333300000000001</v>
      </c>
      <c r="G6" s="50">
        <v>8.3332999999999995</v>
      </c>
      <c r="H6" s="50">
        <v>8.3704000000000001</v>
      </c>
      <c r="I6" s="50">
        <v>8.2963000000000005</v>
      </c>
      <c r="J6" s="50">
        <v>8.3332999999999995</v>
      </c>
      <c r="K6" s="50">
        <v>57.944400000000002</v>
      </c>
      <c r="L6" s="50">
        <v>8.3888999999999996</v>
      </c>
      <c r="M6" s="50">
        <v>8.3704000000000001</v>
      </c>
      <c r="N6" s="50">
        <v>8</v>
      </c>
      <c r="O6" s="50">
        <v>8.4443999999999999</v>
      </c>
      <c r="P6" s="50">
        <v>8.1852</v>
      </c>
      <c r="Q6" s="50">
        <v>8.3332999999999995</v>
      </c>
      <c r="R6" s="50">
        <v>8.2222000000000008</v>
      </c>
      <c r="S6" s="50">
        <v>16.814799999999998</v>
      </c>
      <c r="T6" s="50">
        <v>8.4815000000000005</v>
      </c>
      <c r="U6" s="50">
        <v>8.3332999999999995</v>
      </c>
      <c r="V6" s="50">
        <v>24.962900000000005</v>
      </c>
      <c r="W6" s="50">
        <v>8.2222000000000008</v>
      </c>
      <c r="X6" s="50">
        <v>8.3332999999999995</v>
      </c>
      <c r="Y6" s="50">
        <v>8.4074000000000009</v>
      </c>
      <c r="AA6" s="15">
        <f>AVERAGE(AB6:AC6)</f>
        <v>0.84074000000000004</v>
      </c>
      <c r="AB6" s="15">
        <f>ABS(T6/10)</f>
        <v>0.84815000000000007</v>
      </c>
      <c r="AC6" s="15">
        <f>ABS(U6/10)</f>
        <v>0.8333299999999999</v>
      </c>
      <c r="AD6" s="15">
        <f>AVERAGE(AE6:AG6)</f>
        <v>0.83209666666666671</v>
      </c>
      <c r="AE6" s="15">
        <f>ABS(W6/10)</f>
        <v>0.82222000000000006</v>
      </c>
      <c r="AF6" s="15">
        <f>ABS(X6/10)</f>
        <v>0.8333299999999999</v>
      </c>
      <c r="AG6" s="15">
        <f>ABS(Y6/10)</f>
        <v>0.84074000000000004</v>
      </c>
    </row>
    <row r="7" spans="1:33" s="15" customFormat="1" ht="78" x14ac:dyDescent="0.3">
      <c r="A7" s="18">
        <v>2</v>
      </c>
      <c r="B7" s="18" t="s">
        <v>262</v>
      </c>
      <c r="C7" s="18" t="s">
        <v>261</v>
      </c>
      <c r="D7" s="18" t="s">
        <v>260</v>
      </c>
      <c r="E7" s="50">
        <v>120.44915</v>
      </c>
      <c r="F7" s="50">
        <v>30.408200000000001</v>
      </c>
      <c r="G7" s="50">
        <v>7.2652999999999999</v>
      </c>
      <c r="H7" s="50">
        <v>7.4489999999999998</v>
      </c>
      <c r="I7" s="50">
        <v>8.0408000000000008</v>
      </c>
      <c r="J7" s="50">
        <v>7.6531000000000002</v>
      </c>
      <c r="K7" s="50">
        <v>51.122549999999997</v>
      </c>
      <c r="L7" s="50">
        <v>7.1428500000000001</v>
      </c>
      <c r="M7" s="50">
        <v>7.2857000000000003</v>
      </c>
      <c r="N7" s="50">
        <v>8.2857000000000003</v>
      </c>
      <c r="O7" s="50">
        <v>7.3878000000000004</v>
      </c>
      <c r="P7" s="50">
        <v>7.9795999999999996</v>
      </c>
      <c r="Q7" s="50">
        <v>6.4081999999999999</v>
      </c>
      <c r="R7" s="50">
        <v>6.6326999999999998</v>
      </c>
      <c r="S7" s="50">
        <v>15.755099999999999</v>
      </c>
      <c r="T7" s="50">
        <v>7.6734999999999998</v>
      </c>
      <c r="U7" s="50">
        <v>8.0815999999999999</v>
      </c>
      <c r="V7" s="50">
        <v>23.1633</v>
      </c>
      <c r="W7" s="50">
        <v>6.5102000000000002</v>
      </c>
      <c r="X7" s="50">
        <v>8.0204000000000004</v>
      </c>
      <c r="Y7" s="50">
        <v>8.6326999999999998</v>
      </c>
      <c r="AA7" s="15">
        <f t="shared" ref="AA7:AA15" si="0">AVERAGE(AB7:AC7)</f>
        <v>0.78775499999999998</v>
      </c>
      <c r="AB7" s="15">
        <f t="shared" ref="AB7:AB15" si="1">ABS(T7/10)</f>
        <v>0.76734999999999998</v>
      </c>
      <c r="AC7" s="15">
        <f t="shared" ref="AC7:AC15" si="2">ABS(U7/10)</f>
        <v>0.80815999999999999</v>
      </c>
      <c r="AD7" s="15">
        <f t="shared" ref="AD7:AD15" si="3">AVERAGE(AE7:AG7)</f>
        <v>0.77211000000000007</v>
      </c>
      <c r="AE7" s="15">
        <f t="shared" ref="AE7:AE15" si="4">ABS(W7/10)</f>
        <v>0.65102000000000004</v>
      </c>
      <c r="AF7" s="15">
        <f t="shared" ref="AF7:AF15" si="5">ABS(X7/10)</f>
        <v>0.80204000000000009</v>
      </c>
      <c r="AG7" s="15">
        <f t="shared" ref="AG7:AG15" si="6">ABS(Y7/10)</f>
        <v>0.86326999999999998</v>
      </c>
    </row>
    <row r="8" spans="1:33" s="15" customFormat="1" ht="78" x14ac:dyDescent="0.3">
      <c r="A8" s="18">
        <v>3</v>
      </c>
      <c r="B8" s="18" t="s">
        <v>259</v>
      </c>
      <c r="C8" s="18" t="s">
        <v>258</v>
      </c>
      <c r="D8" s="18" t="s">
        <v>257</v>
      </c>
      <c r="E8" s="50">
        <v>145.86574999999999</v>
      </c>
      <c r="F8" s="50">
        <v>35.895499999999998</v>
      </c>
      <c r="G8" s="50">
        <v>9.0746000000000002</v>
      </c>
      <c r="H8" s="50">
        <v>8.9850999999999992</v>
      </c>
      <c r="I8" s="50">
        <v>8.8955000000000002</v>
      </c>
      <c r="J8" s="50">
        <v>8.9403000000000006</v>
      </c>
      <c r="K8" s="50">
        <v>63.522449999999992</v>
      </c>
      <c r="L8" s="50">
        <v>9.0149499999999989</v>
      </c>
      <c r="M8" s="50">
        <v>9.1791</v>
      </c>
      <c r="N8" s="50">
        <v>9.1641999999999992</v>
      </c>
      <c r="O8" s="50">
        <v>8.9551999999999996</v>
      </c>
      <c r="P8" s="50">
        <v>9.0896000000000008</v>
      </c>
      <c r="Q8" s="50">
        <v>9.1641999999999992</v>
      </c>
      <c r="R8" s="50">
        <v>8.9551999999999996</v>
      </c>
      <c r="S8" s="50">
        <v>18.402999999999999</v>
      </c>
      <c r="T8" s="50">
        <v>9.0746000000000002</v>
      </c>
      <c r="U8" s="50">
        <v>9.3284000000000002</v>
      </c>
      <c r="V8" s="50">
        <v>28.044799999999999</v>
      </c>
      <c r="W8" s="50">
        <v>9.0896000000000008</v>
      </c>
      <c r="X8" s="50">
        <v>9.2537000000000003</v>
      </c>
      <c r="Y8" s="50">
        <v>9.7014999999999993</v>
      </c>
      <c r="AA8" s="15">
        <f t="shared" si="0"/>
        <v>0.92015000000000002</v>
      </c>
      <c r="AB8" s="15">
        <f t="shared" si="1"/>
        <v>0.90746000000000004</v>
      </c>
      <c r="AC8" s="15">
        <f t="shared" si="2"/>
        <v>0.93284</v>
      </c>
      <c r="AD8" s="15">
        <f t="shared" si="3"/>
        <v>0.93482666666666658</v>
      </c>
      <c r="AE8" s="15">
        <f t="shared" si="4"/>
        <v>0.9089600000000001</v>
      </c>
      <c r="AF8" s="15">
        <f t="shared" si="5"/>
        <v>0.92537000000000003</v>
      </c>
      <c r="AG8" s="15">
        <f t="shared" si="6"/>
        <v>0.97014999999999996</v>
      </c>
    </row>
    <row r="9" spans="1:33" s="2" customFormat="1" ht="62.4" x14ac:dyDescent="0.3">
      <c r="A9" s="18">
        <v>4</v>
      </c>
      <c r="B9" s="3" t="s">
        <v>256</v>
      </c>
      <c r="C9" s="32" t="s">
        <v>255</v>
      </c>
      <c r="D9" s="3" t="s">
        <v>254</v>
      </c>
      <c r="E9" s="49">
        <v>122.54150000000001</v>
      </c>
      <c r="F9" s="49">
        <v>34.944400000000002</v>
      </c>
      <c r="G9" s="49">
        <v>8.4722000000000008</v>
      </c>
      <c r="H9" s="49">
        <v>8.2777999999999992</v>
      </c>
      <c r="I9" s="49">
        <v>9.5832999999999995</v>
      </c>
      <c r="J9" s="49">
        <v>8.6111000000000004</v>
      </c>
      <c r="K9" s="49">
        <v>43.069400000000002</v>
      </c>
      <c r="L9" s="49">
        <v>7.375</v>
      </c>
      <c r="M9" s="49">
        <v>9.1111000000000004</v>
      </c>
      <c r="N9" s="49">
        <v>6.4722</v>
      </c>
      <c r="O9" s="49">
        <v>2.8056000000000001</v>
      </c>
      <c r="P9" s="49">
        <v>9</v>
      </c>
      <c r="Q9" s="49">
        <v>6.7222</v>
      </c>
      <c r="R9" s="49">
        <v>1.5832999999999999</v>
      </c>
      <c r="S9" s="49">
        <v>19.444400000000002</v>
      </c>
      <c r="T9" s="49">
        <v>9.75</v>
      </c>
      <c r="U9" s="49">
        <v>9.6943999999999999</v>
      </c>
      <c r="V9" s="49">
        <v>25.083300000000001</v>
      </c>
      <c r="W9" s="49">
        <v>6.75</v>
      </c>
      <c r="X9" s="49">
        <v>8.6943999999999999</v>
      </c>
      <c r="Y9" s="49">
        <v>9.6388999999999996</v>
      </c>
      <c r="AA9" s="15">
        <f t="shared" si="0"/>
        <v>0.97221999999999997</v>
      </c>
      <c r="AB9" s="15">
        <f t="shared" si="1"/>
        <v>0.97499999999999998</v>
      </c>
      <c r="AC9" s="15">
        <f t="shared" si="2"/>
        <v>0.96943999999999997</v>
      </c>
      <c r="AD9" s="15">
        <f t="shared" si="3"/>
        <v>0.83611000000000002</v>
      </c>
      <c r="AE9" s="15">
        <f t="shared" si="4"/>
        <v>0.67500000000000004</v>
      </c>
      <c r="AF9" s="15">
        <f t="shared" si="5"/>
        <v>0.86943999999999999</v>
      </c>
      <c r="AG9" s="15">
        <f t="shared" si="6"/>
        <v>0.96388999999999991</v>
      </c>
    </row>
    <row r="10" spans="1:33" s="2" customFormat="1" ht="62.4" x14ac:dyDescent="0.3">
      <c r="A10" s="18">
        <v>5</v>
      </c>
      <c r="B10" s="3" t="s">
        <v>253</v>
      </c>
      <c r="C10" s="32" t="s">
        <v>252</v>
      </c>
      <c r="D10" s="3" t="s">
        <v>251</v>
      </c>
      <c r="E10" s="49">
        <v>139.0001</v>
      </c>
      <c r="F10" s="49">
        <v>34.721699999999998</v>
      </c>
      <c r="G10" s="49">
        <v>8.5043000000000006</v>
      </c>
      <c r="H10" s="49">
        <v>8.6434999999999995</v>
      </c>
      <c r="I10" s="49">
        <v>8.7565000000000008</v>
      </c>
      <c r="J10" s="49">
        <v>8.8173999999999992</v>
      </c>
      <c r="K10" s="49">
        <v>55.600099999999991</v>
      </c>
      <c r="L10" s="49">
        <v>8.991299999999999</v>
      </c>
      <c r="M10" s="49">
        <v>9.3912999999999993</v>
      </c>
      <c r="N10" s="49">
        <v>9.2870000000000008</v>
      </c>
      <c r="O10" s="49">
        <v>8.2957000000000001</v>
      </c>
      <c r="P10" s="49">
        <v>8.9130000000000003</v>
      </c>
      <c r="Q10" s="49">
        <v>8.8521999999999998</v>
      </c>
      <c r="R10" s="49">
        <v>1.8695999999999999</v>
      </c>
      <c r="S10" s="49">
        <v>19.434799999999999</v>
      </c>
      <c r="T10" s="49">
        <v>9.6869999999999994</v>
      </c>
      <c r="U10" s="49">
        <v>9.7477999999999998</v>
      </c>
      <c r="V10" s="49">
        <v>29.243500000000001</v>
      </c>
      <c r="W10" s="49">
        <v>9.5652000000000008</v>
      </c>
      <c r="X10" s="49">
        <v>9.8173999999999992</v>
      </c>
      <c r="Y10" s="49">
        <v>9.8609000000000009</v>
      </c>
      <c r="AA10" s="15">
        <f t="shared" si="0"/>
        <v>0.97173999999999994</v>
      </c>
      <c r="AB10" s="15">
        <f t="shared" si="1"/>
        <v>0.96869999999999989</v>
      </c>
      <c r="AC10" s="15">
        <f t="shared" si="2"/>
        <v>0.97477999999999998</v>
      </c>
      <c r="AD10" s="15">
        <f t="shared" si="3"/>
        <v>0.97478333333333345</v>
      </c>
      <c r="AE10" s="15">
        <f t="shared" si="4"/>
        <v>0.95652000000000004</v>
      </c>
      <c r="AF10" s="15">
        <f t="shared" si="5"/>
        <v>0.98173999999999995</v>
      </c>
      <c r="AG10" s="15">
        <f t="shared" si="6"/>
        <v>0.98609000000000013</v>
      </c>
    </row>
    <row r="11" spans="1:33" s="2" customFormat="1" ht="62.4" x14ac:dyDescent="0.3">
      <c r="A11" s="18">
        <v>6</v>
      </c>
      <c r="B11" s="3" t="s">
        <v>250</v>
      </c>
      <c r="C11" s="32" t="s">
        <v>249</v>
      </c>
      <c r="D11" s="3" t="s">
        <v>248</v>
      </c>
      <c r="E11" s="49">
        <v>124.63999999999999</v>
      </c>
      <c r="F11" s="49">
        <v>34.879999999999995</v>
      </c>
      <c r="G11" s="49">
        <v>8.64</v>
      </c>
      <c r="H11" s="49">
        <v>8.76</v>
      </c>
      <c r="I11" s="49">
        <v>8.9600000000000009</v>
      </c>
      <c r="J11" s="49">
        <v>8.52</v>
      </c>
      <c r="K11" s="49">
        <v>46.04</v>
      </c>
      <c r="L11" s="49">
        <v>6.84</v>
      </c>
      <c r="M11" s="49">
        <v>7.84</v>
      </c>
      <c r="N11" s="49">
        <v>7.04</v>
      </c>
      <c r="O11" s="49">
        <v>3.72</v>
      </c>
      <c r="P11" s="49">
        <v>8.36</v>
      </c>
      <c r="Q11" s="49">
        <v>7.32</v>
      </c>
      <c r="R11" s="49">
        <v>4.92</v>
      </c>
      <c r="S11" s="49">
        <v>18.52</v>
      </c>
      <c r="T11" s="49">
        <v>9.36</v>
      </c>
      <c r="U11" s="49">
        <v>9.16</v>
      </c>
      <c r="V11" s="49">
        <v>25.2</v>
      </c>
      <c r="W11" s="49">
        <v>7.32</v>
      </c>
      <c r="X11" s="49">
        <v>8.36</v>
      </c>
      <c r="Y11" s="49">
        <v>9.52</v>
      </c>
      <c r="AA11" s="15">
        <f t="shared" si="0"/>
        <v>0.92599999999999993</v>
      </c>
      <c r="AB11" s="15">
        <f t="shared" si="1"/>
        <v>0.93599999999999994</v>
      </c>
      <c r="AC11" s="15">
        <f t="shared" si="2"/>
        <v>0.91600000000000004</v>
      </c>
      <c r="AD11" s="15">
        <f t="shared" si="3"/>
        <v>0.84</v>
      </c>
      <c r="AE11" s="15">
        <f t="shared" si="4"/>
        <v>0.73199999999999998</v>
      </c>
      <c r="AF11" s="15">
        <f t="shared" si="5"/>
        <v>0.83599999999999997</v>
      </c>
      <c r="AG11" s="15">
        <f t="shared" si="6"/>
        <v>0.95199999999999996</v>
      </c>
    </row>
    <row r="12" spans="1:33" s="2" customFormat="1" ht="62.4" x14ac:dyDescent="0.3">
      <c r="A12" s="18">
        <v>7</v>
      </c>
      <c r="B12" s="3" t="s">
        <v>247</v>
      </c>
      <c r="C12" s="32" t="s">
        <v>246</v>
      </c>
      <c r="D12" s="3" t="s">
        <v>245</v>
      </c>
      <c r="E12" s="49">
        <v>149.3596</v>
      </c>
      <c r="F12" s="49">
        <v>37.368400000000001</v>
      </c>
      <c r="G12" s="49">
        <v>9.6140000000000008</v>
      </c>
      <c r="H12" s="49">
        <v>8.9649000000000001</v>
      </c>
      <c r="I12" s="49">
        <v>9.6667000000000005</v>
      </c>
      <c r="J12" s="49">
        <v>9.1227999999999998</v>
      </c>
      <c r="K12" s="49">
        <v>65.3947</v>
      </c>
      <c r="L12" s="49">
        <v>9.1315999999999988</v>
      </c>
      <c r="M12" s="49">
        <v>9.5614000000000008</v>
      </c>
      <c r="N12" s="49">
        <v>9.1929999999999996</v>
      </c>
      <c r="O12" s="49">
        <v>9.4034999999999993</v>
      </c>
      <c r="P12" s="49">
        <v>9.3332999999999995</v>
      </c>
      <c r="Q12" s="49">
        <v>9.4560999999999993</v>
      </c>
      <c r="R12" s="49">
        <v>9.3157999999999994</v>
      </c>
      <c r="S12" s="49">
        <v>18.613999999999997</v>
      </c>
      <c r="T12" s="49">
        <v>9.3157999999999994</v>
      </c>
      <c r="U12" s="49">
        <v>9.2981999999999996</v>
      </c>
      <c r="V12" s="49">
        <v>27.982500000000002</v>
      </c>
      <c r="W12" s="49">
        <v>9.2455999999999996</v>
      </c>
      <c r="X12" s="49">
        <v>9.2631999999999994</v>
      </c>
      <c r="Y12" s="49">
        <v>9.4736999999999991</v>
      </c>
      <c r="AA12" s="15">
        <f t="shared" si="0"/>
        <v>0.93069999999999997</v>
      </c>
      <c r="AB12" s="15">
        <f t="shared" si="1"/>
        <v>0.93157999999999996</v>
      </c>
      <c r="AC12" s="15">
        <f t="shared" si="2"/>
        <v>0.92981999999999998</v>
      </c>
      <c r="AD12" s="15">
        <f t="shared" si="3"/>
        <v>0.93274999999999997</v>
      </c>
      <c r="AE12" s="15">
        <f t="shared" si="4"/>
        <v>0.92455999999999994</v>
      </c>
      <c r="AF12" s="15">
        <f t="shared" si="5"/>
        <v>0.92631999999999992</v>
      </c>
      <c r="AG12" s="15">
        <f t="shared" si="6"/>
        <v>0.94736999999999993</v>
      </c>
    </row>
    <row r="13" spans="1:33" s="2" customFormat="1" ht="62.4" x14ac:dyDescent="0.3">
      <c r="A13" s="18">
        <v>8</v>
      </c>
      <c r="B13" s="3" t="s">
        <v>244</v>
      </c>
      <c r="C13" s="32" t="s">
        <v>243</v>
      </c>
      <c r="D13" s="3" t="s">
        <v>242</v>
      </c>
      <c r="E13" s="64">
        <v>140.19999999999999</v>
      </c>
      <c r="F13" s="63">
        <f>SUM(G13:J13)</f>
        <v>38.300000000000004</v>
      </c>
      <c r="G13" s="64">
        <v>9.9</v>
      </c>
      <c r="H13" s="64">
        <v>9.8000000000000007</v>
      </c>
      <c r="I13" s="64">
        <v>9.3000000000000007</v>
      </c>
      <c r="J13" s="64">
        <v>9.3000000000000007</v>
      </c>
      <c r="K13" s="64">
        <f>SUM(L13:R13)</f>
        <v>60.400000000000006</v>
      </c>
      <c r="L13" s="64">
        <v>9.1</v>
      </c>
      <c r="M13" s="64">
        <v>9.9</v>
      </c>
      <c r="N13" s="64">
        <v>10</v>
      </c>
      <c r="O13" s="64">
        <v>10</v>
      </c>
      <c r="P13" s="64">
        <v>8.1999999999999993</v>
      </c>
      <c r="Q13" s="64">
        <v>10</v>
      </c>
      <c r="R13" s="64">
        <v>3.2</v>
      </c>
      <c r="S13" s="64">
        <v>12.2</v>
      </c>
      <c r="T13" s="64">
        <v>2.2000000000000002</v>
      </c>
      <c r="U13" s="64">
        <v>10</v>
      </c>
      <c r="V13" s="64">
        <v>29.3</v>
      </c>
      <c r="W13" s="64">
        <v>9.3000000000000007</v>
      </c>
      <c r="X13" s="64">
        <v>10</v>
      </c>
      <c r="Y13" s="64">
        <v>10</v>
      </c>
      <c r="AA13" s="15">
        <f t="shared" si="0"/>
        <v>0.61</v>
      </c>
      <c r="AB13" s="15">
        <f t="shared" si="1"/>
        <v>0.22000000000000003</v>
      </c>
      <c r="AC13" s="15">
        <f t="shared" si="2"/>
        <v>1</v>
      </c>
      <c r="AD13" s="15">
        <f t="shared" si="3"/>
        <v>0.97666666666666668</v>
      </c>
      <c r="AE13" s="15">
        <f t="shared" si="4"/>
        <v>0.93</v>
      </c>
      <c r="AF13" s="15">
        <f t="shared" si="5"/>
        <v>1</v>
      </c>
      <c r="AG13" s="15">
        <f t="shared" si="6"/>
        <v>1</v>
      </c>
    </row>
    <row r="14" spans="1:33" s="2" customFormat="1" ht="62.4" x14ac:dyDescent="0.3">
      <c r="A14" s="18">
        <v>9</v>
      </c>
      <c r="B14" s="3" t="s">
        <v>241</v>
      </c>
      <c r="C14" s="32" t="s">
        <v>240</v>
      </c>
      <c r="D14" s="3" t="s">
        <v>239</v>
      </c>
      <c r="E14" s="49">
        <v>123.35724999999999</v>
      </c>
      <c r="F14" s="49">
        <v>33</v>
      </c>
      <c r="G14" s="49">
        <v>8.2857000000000003</v>
      </c>
      <c r="H14" s="49">
        <v>8.7142999999999997</v>
      </c>
      <c r="I14" s="49">
        <v>7.8571</v>
      </c>
      <c r="J14" s="49">
        <v>8.1428999999999991</v>
      </c>
      <c r="K14" s="49">
        <v>50.928650000000005</v>
      </c>
      <c r="L14" s="49">
        <v>7.0714500000000005</v>
      </c>
      <c r="M14" s="49">
        <v>8.1428999999999991</v>
      </c>
      <c r="N14" s="49">
        <v>7.5713999999999997</v>
      </c>
      <c r="O14" s="49">
        <v>6.7142999999999997</v>
      </c>
      <c r="P14" s="49">
        <v>7.4286000000000003</v>
      </c>
      <c r="Q14" s="49">
        <v>6.8571</v>
      </c>
      <c r="R14" s="49">
        <v>7.1429</v>
      </c>
      <c r="S14" s="49">
        <v>16.142800000000001</v>
      </c>
      <c r="T14" s="49">
        <v>8.5714000000000006</v>
      </c>
      <c r="U14" s="49">
        <v>7.5713999999999997</v>
      </c>
      <c r="V14" s="49">
        <v>23.285799999999998</v>
      </c>
      <c r="W14" s="49">
        <v>6.4286000000000003</v>
      </c>
      <c r="X14" s="49">
        <v>8.4285999999999994</v>
      </c>
      <c r="Y14" s="49">
        <v>8.4285999999999994</v>
      </c>
      <c r="AA14" s="15">
        <f t="shared" si="0"/>
        <v>0.80713999999999997</v>
      </c>
      <c r="AB14" s="15">
        <f t="shared" si="1"/>
        <v>0.85714000000000001</v>
      </c>
      <c r="AC14" s="15">
        <f t="shared" si="2"/>
        <v>0.75713999999999992</v>
      </c>
      <c r="AD14" s="15">
        <f t="shared" si="3"/>
        <v>0.77619333333333318</v>
      </c>
      <c r="AE14" s="15">
        <f t="shared" si="4"/>
        <v>0.64285999999999999</v>
      </c>
      <c r="AF14" s="15">
        <f t="shared" si="5"/>
        <v>0.84285999999999994</v>
      </c>
      <c r="AG14" s="15">
        <f t="shared" si="6"/>
        <v>0.84285999999999994</v>
      </c>
    </row>
    <row r="15" spans="1:33" s="2" customFormat="1" ht="62.4" x14ac:dyDescent="0.3">
      <c r="A15" s="18">
        <v>10</v>
      </c>
      <c r="B15" s="3" t="s">
        <v>238</v>
      </c>
      <c r="C15" s="32" t="s">
        <v>237</v>
      </c>
      <c r="D15" s="3" t="s">
        <v>236</v>
      </c>
      <c r="E15" s="49">
        <v>132.10704999999999</v>
      </c>
      <c r="F15" s="49">
        <v>34.4285</v>
      </c>
      <c r="G15" s="49">
        <v>8.5714000000000006</v>
      </c>
      <c r="H15" s="49">
        <v>9.2142999999999997</v>
      </c>
      <c r="I15" s="49">
        <v>8.5714000000000006</v>
      </c>
      <c r="J15" s="49">
        <v>8.0714000000000006</v>
      </c>
      <c r="K15" s="49">
        <v>54.392849999999996</v>
      </c>
      <c r="L15" s="49">
        <v>7.8928499999999993</v>
      </c>
      <c r="M15" s="49">
        <v>8.4285999999999994</v>
      </c>
      <c r="N15" s="49">
        <v>8.5</v>
      </c>
      <c r="O15" s="49">
        <v>6.7857000000000003</v>
      </c>
      <c r="P15" s="49">
        <v>8.1428999999999991</v>
      </c>
      <c r="Q15" s="49">
        <v>8.0714000000000006</v>
      </c>
      <c r="R15" s="49">
        <v>6.5713999999999997</v>
      </c>
      <c r="S15" s="49">
        <v>17.285699999999999</v>
      </c>
      <c r="T15" s="49">
        <v>8.3571000000000009</v>
      </c>
      <c r="U15" s="49">
        <v>8.9285999999999994</v>
      </c>
      <c r="V15" s="49">
        <v>26</v>
      </c>
      <c r="W15" s="49">
        <v>8.1428999999999991</v>
      </c>
      <c r="X15" s="49">
        <v>8.7857000000000003</v>
      </c>
      <c r="Y15" s="49">
        <v>9.0714000000000006</v>
      </c>
      <c r="AA15" s="15">
        <f t="shared" si="0"/>
        <v>0.86428499999999997</v>
      </c>
      <c r="AB15" s="15">
        <f t="shared" si="1"/>
        <v>0.83571000000000006</v>
      </c>
      <c r="AC15" s="15">
        <f t="shared" si="2"/>
        <v>0.89285999999999999</v>
      </c>
      <c r="AD15" s="15">
        <f t="shared" si="3"/>
        <v>0.8666666666666667</v>
      </c>
      <c r="AE15" s="15">
        <f t="shared" si="4"/>
        <v>0.81428999999999996</v>
      </c>
      <c r="AF15" s="15">
        <f t="shared" si="5"/>
        <v>0.87857000000000007</v>
      </c>
      <c r="AG15" s="15">
        <f t="shared" si="6"/>
        <v>0.90714000000000006</v>
      </c>
    </row>
    <row r="16" spans="1:33" ht="115.2" x14ac:dyDescent="0.3">
      <c r="D16" s="81" t="s">
        <v>1060</v>
      </c>
      <c r="E16" s="81">
        <v>115.33</v>
      </c>
      <c r="F16" s="81">
        <v>31.43</v>
      </c>
      <c r="G16" s="81">
        <v>7.49</v>
      </c>
      <c r="H16" s="81">
        <v>7.47</v>
      </c>
      <c r="I16" s="81">
        <v>8.7899999999999991</v>
      </c>
      <c r="J16" s="81">
        <v>7.68</v>
      </c>
      <c r="K16" s="81">
        <v>45.47</v>
      </c>
      <c r="L16" s="81">
        <v>6.48</v>
      </c>
      <c r="M16" s="81">
        <v>7.09</v>
      </c>
      <c r="N16" s="81">
        <v>7.19</v>
      </c>
      <c r="O16" s="81">
        <v>5.68</v>
      </c>
      <c r="P16" s="81">
        <v>7.38</v>
      </c>
      <c r="Q16" s="81">
        <v>5.89</v>
      </c>
      <c r="R16" s="81">
        <v>5.76</v>
      </c>
      <c r="S16" s="81">
        <v>18.05</v>
      </c>
      <c r="T16" s="81">
        <v>8.83</v>
      </c>
      <c r="U16" s="81">
        <v>9.2200000000000006</v>
      </c>
      <c r="V16" s="81">
        <v>20.38</v>
      </c>
      <c r="W16" s="81">
        <v>7.01</v>
      </c>
      <c r="X16" s="81">
        <v>5.59</v>
      </c>
      <c r="Y16" s="81">
        <v>7.78</v>
      </c>
      <c r="AA16" s="1">
        <f>AVERAGE(AA6:AA15)</f>
        <v>0.8630730000000002</v>
      </c>
      <c r="AB16" s="1">
        <f t="shared" ref="AB16:AG16" si="7">AVERAGE(AB6:AB15)</f>
        <v>0.82470900000000003</v>
      </c>
      <c r="AC16" s="1">
        <f t="shared" si="7"/>
        <v>0.90143700000000015</v>
      </c>
      <c r="AD16" s="1">
        <f t="shared" si="7"/>
        <v>0.87422033333333338</v>
      </c>
      <c r="AE16" s="1">
        <f t="shared" si="7"/>
        <v>0.80574299999999999</v>
      </c>
      <c r="AF16" s="1">
        <f t="shared" si="7"/>
        <v>0.88956699999999989</v>
      </c>
      <c r="AG16" s="1">
        <f t="shared" si="7"/>
        <v>0.92735100000000004</v>
      </c>
    </row>
    <row r="17" spans="5:25" ht="15" x14ac:dyDescent="0.25">
      <c r="E17" s="82">
        <f>AVERAGE(E6:E16)</f>
        <v>131.44598181818182</v>
      </c>
      <c r="F17" s="82">
        <f t="shared" ref="F17:Y17" si="8">AVERAGE(F6:F16)</f>
        <v>34.42818181818182</v>
      </c>
      <c r="G17" s="82">
        <f t="shared" si="8"/>
        <v>8.5591636363636372</v>
      </c>
      <c r="H17" s="82">
        <f t="shared" si="8"/>
        <v>8.6044818181818172</v>
      </c>
      <c r="I17" s="82">
        <f t="shared" si="8"/>
        <v>8.7925090909090908</v>
      </c>
      <c r="J17" s="82">
        <f t="shared" si="8"/>
        <v>8.4720272727272725</v>
      </c>
      <c r="K17" s="82">
        <f t="shared" si="8"/>
        <v>53.989554545454553</v>
      </c>
      <c r="L17" s="82">
        <f t="shared" si="8"/>
        <v>7.9480818181818185</v>
      </c>
      <c r="M17" s="82">
        <f t="shared" si="8"/>
        <v>8.5727727272727279</v>
      </c>
      <c r="N17" s="82">
        <f t="shared" si="8"/>
        <v>8.2457727272727261</v>
      </c>
      <c r="O17" s="82">
        <f t="shared" si="8"/>
        <v>7.1083818181818197</v>
      </c>
      <c r="P17" s="82">
        <f t="shared" si="8"/>
        <v>8.3647454545454547</v>
      </c>
      <c r="Q17" s="82">
        <f t="shared" si="8"/>
        <v>7.9158818181818171</v>
      </c>
      <c r="R17" s="82">
        <f t="shared" si="8"/>
        <v>5.8339181818181824</v>
      </c>
      <c r="S17" s="82">
        <f t="shared" si="8"/>
        <v>17.333145454545452</v>
      </c>
      <c r="T17" s="82">
        <f t="shared" si="8"/>
        <v>8.3000818181818179</v>
      </c>
      <c r="U17" s="82">
        <f t="shared" si="8"/>
        <v>9.0330636363636359</v>
      </c>
      <c r="V17" s="82">
        <f t="shared" si="8"/>
        <v>25.6951</v>
      </c>
      <c r="W17" s="82">
        <f t="shared" si="8"/>
        <v>7.9622090909090923</v>
      </c>
      <c r="X17" s="82">
        <f t="shared" si="8"/>
        <v>8.5951545454545464</v>
      </c>
      <c r="Y17" s="82">
        <f t="shared" si="8"/>
        <v>9.1377363636363622</v>
      </c>
    </row>
  </sheetData>
  <mergeCells count="14">
    <mergeCell ref="V3:Y3"/>
    <mergeCell ref="A2:A3"/>
    <mergeCell ref="B2:B3"/>
    <mergeCell ref="C2:C3"/>
    <mergeCell ref="D2:D3"/>
    <mergeCell ref="E1:E4"/>
    <mergeCell ref="F1:Y1"/>
    <mergeCell ref="F2:J2"/>
    <mergeCell ref="K2:R2"/>
    <mergeCell ref="S2:U2"/>
    <mergeCell ref="V2:Y2"/>
    <mergeCell ref="F3:J3"/>
    <mergeCell ref="K3:R3"/>
    <mergeCell ref="S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topLeftCell="A9" zoomScale="50" zoomScaleNormal="50" workbookViewId="0">
      <selection activeCell="AA22" sqref="AA22:AG22"/>
    </sheetView>
  </sheetViews>
  <sheetFormatPr defaultColWidth="9.109375" defaultRowHeight="14.4" x14ac:dyDescent="0.3"/>
  <cols>
    <col min="1" max="1" width="9.109375" style="1"/>
    <col min="2" max="2" width="42.88671875" style="1" customWidth="1"/>
    <col min="3" max="3" width="29.33203125" style="1" customWidth="1"/>
    <col min="4" max="4" width="14.6640625" style="1" customWidth="1"/>
    <col min="5" max="16384" width="9.109375" style="1"/>
  </cols>
  <sheetData>
    <row r="1" spans="1:33" ht="63" hidden="1" customHeight="1" x14ac:dyDescent="0.25">
      <c r="A1" s="12" t="s">
        <v>1044</v>
      </c>
      <c r="B1" s="11"/>
      <c r="C1" s="11"/>
      <c r="D1" s="11"/>
      <c r="E1" s="99" t="s">
        <v>31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33" ht="78.75" customHeight="1" x14ac:dyDescent="0.3">
      <c r="A2" s="108" t="s">
        <v>29</v>
      </c>
      <c r="B2" s="110" t="s">
        <v>28</v>
      </c>
      <c r="C2" s="112" t="s">
        <v>27</v>
      </c>
      <c r="D2" s="112" t="s">
        <v>26</v>
      </c>
      <c r="E2" s="99"/>
      <c r="F2" s="101" t="s">
        <v>25</v>
      </c>
      <c r="G2" s="101"/>
      <c r="H2" s="101"/>
      <c r="I2" s="101"/>
      <c r="J2" s="101"/>
      <c r="K2" s="101" t="s">
        <v>24</v>
      </c>
      <c r="L2" s="101"/>
      <c r="M2" s="101"/>
      <c r="N2" s="101"/>
      <c r="O2" s="101"/>
      <c r="P2" s="101"/>
      <c r="Q2" s="101"/>
      <c r="R2" s="101"/>
      <c r="S2" s="101" t="s">
        <v>23</v>
      </c>
      <c r="T2" s="101"/>
      <c r="U2" s="101"/>
      <c r="V2" s="101" t="s">
        <v>22</v>
      </c>
      <c r="W2" s="101"/>
      <c r="X2" s="101"/>
      <c r="Y2" s="101"/>
    </row>
    <row r="3" spans="1:33" ht="15.75" customHeight="1" x14ac:dyDescent="0.3">
      <c r="A3" s="109"/>
      <c r="B3" s="111"/>
      <c r="C3" s="112"/>
      <c r="D3" s="112"/>
      <c r="E3" s="99"/>
      <c r="F3" s="102" t="s">
        <v>20</v>
      </c>
      <c r="G3" s="102"/>
      <c r="H3" s="102"/>
      <c r="I3" s="102"/>
      <c r="J3" s="102"/>
      <c r="K3" s="102" t="s">
        <v>20</v>
      </c>
      <c r="L3" s="102"/>
      <c r="M3" s="102"/>
      <c r="N3" s="102"/>
      <c r="O3" s="102"/>
      <c r="P3" s="102"/>
      <c r="Q3" s="102"/>
      <c r="R3" s="102"/>
      <c r="S3" s="102" t="s">
        <v>20</v>
      </c>
      <c r="T3" s="102"/>
      <c r="U3" s="102"/>
      <c r="V3" s="102" t="s">
        <v>20</v>
      </c>
      <c r="W3" s="102"/>
      <c r="X3" s="102"/>
      <c r="Y3" s="102"/>
    </row>
    <row r="4" spans="1:33" ht="95.25" customHeight="1" x14ac:dyDescent="0.3">
      <c r="A4" s="7"/>
      <c r="B4" s="6"/>
      <c r="C4" s="5"/>
      <c r="D4" s="5"/>
      <c r="E4" s="99"/>
      <c r="F4" s="9" t="s">
        <v>6</v>
      </c>
      <c r="G4" s="8" t="s">
        <v>19</v>
      </c>
      <c r="H4" s="8" t="s">
        <v>16</v>
      </c>
      <c r="I4" s="8" t="s">
        <v>18</v>
      </c>
      <c r="J4" s="8" t="s">
        <v>17</v>
      </c>
      <c r="K4" s="9" t="s">
        <v>6</v>
      </c>
      <c r="L4" s="8" t="s">
        <v>13</v>
      </c>
      <c r="M4" s="8" t="s">
        <v>10</v>
      </c>
      <c r="N4" s="8" t="s">
        <v>11</v>
      </c>
      <c r="O4" s="8" t="s">
        <v>15</v>
      </c>
      <c r="P4" s="8" t="s">
        <v>12</v>
      </c>
      <c r="Q4" s="8" t="s">
        <v>14</v>
      </c>
      <c r="R4" s="8" t="s">
        <v>9</v>
      </c>
      <c r="S4" s="9" t="s">
        <v>6</v>
      </c>
      <c r="T4" s="8" t="s">
        <v>7</v>
      </c>
      <c r="U4" s="8" t="s">
        <v>8</v>
      </c>
      <c r="V4" s="9" t="s">
        <v>6</v>
      </c>
      <c r="W4" s="8" t="s">
        <v>3</v>
      </c>
      <c r="X4" s="8" t="s">
        <v>4</v>
      </c>
      <c r="Y4" s="8" t="s">
        <v>5</v>
      </c>
    </row>
    <row r="5" spans="1:33" ht="15.75" x14ac:dyDescent="0.25">
      <c r="A5" s="7"/>
      <c r="B5" s="6"/>
      <c r="C5" s="5"/>
      <c r="D5" s="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33" s="2" customFormat="1" ht="62.4" x14ac:dyDescent="0.3">
      <c r="A6" s="3">
        <v>1</v>
      </c>
      <c r="B6" s="3" t="s">
        <v>287</v>
      </c>
      <c r="C6" s="3" t="s">
        <v>286</v>
      </c>
      <c r="D6" s="54">
        <v>3849010163</v>
      </c>
      <c r="E6" s="49">
        <v>139.65755000000001</v>
      </c>
      <c r="F6" s="49">
        <v>33.868300000000005</v>
      </c>
      <c r="G6" s="49">
        <v>8.3683999999999994</v>
      </c>
      <c r="H6" s="49">
        <v>8.3421000000000003</v>
      </c>
      <c r="I6" s="49">
        <v>8.5789000000000009</v>
      </c>
      <c r="J6" s="49">
        <v>8.5789000000000009</v>
      </c>
      <c r="K6" s="49">
        <v>60.052549999999997</v>
      </c>
      <c r="L6" s="49">
        <v>8.421050000000001</v>
      </c>
      <c r="M6" s="49">
        <v>8.6578999999999997</v>
      </c>
      <c r="N6" s="49">
        <v>8.6842000000000006</v>
      </c>
      <c r="O6" s="49">
        <v>8.5789000000000009</v>
      </c>
      <c r="P6" s="49">
        <v>8.5789000000000009</v>
      </c>
      <c r="Q6" s="49">
        <v>8.7104999999999997</v>
      </c>
      <c r="R6" s="49">
        <v>8.4210999999999991</v>
      </c>
      <c r="S6" s="49">
        <v>18.052599999999998</v>
      </c>
      <c r="T6" s="49">
        <v>9</v>
      </c>
      <c r="U6" s="49">
        <v>9.0526</v>
      </c>
      <c r="V6" s="49">
        <v>27.684100000000001</v>
      </c>
      <c r="W6" s="49">
        <v>8.8947000000000003</v>
      </c>
      <c r="X6" s="49">
        <v>9.0526</v>
      </c>
      <c r="Y6" s="49">
        <v>9.7368000000000006</v>
      </c>
      <c r="AA6" s="2">
        <f>AVERAGE(AB6:AC6)</f>
        <v>0.90263000000000004</v>
      </c>
      <c r="AB6" s="2">
        <f>ABS(T6/10)</f>
        <v>0.9</v>
      </c>
      <c r="AC6" s="2">
        <f>ABS(U6/10)</f>
        <v>0.90525999999999995</v>
      </c>
      <c r="AD6" s="2">
        <f>AVERAGE(AE6:AG6)</f>
        <v>0.92280333333333342</v>
      </c>
      <c r="AE6" s="2">
        <f>ABS(W6/10)</f>
        <v>0.88946999999999998</v>
      </c>
      <c r="AF6" s="2">
        <f>ABS(X6/10)</f>
        <v>0.90525999999999995</v>
      </c>
      <c r="AG6" s="2">
        <f>ABS(Y6/10)</f>
        <v>0.9736800000000001</v>
      </c>
    </row>
    <row r="7" spans="1:33" s="15" customFormat="1" ht="62.4" x14ac:dyDescent="0.3">
      <c r="A7" s="3">
        <v>2</v>
      </c>
      <c r="B7" s="18" t="s">
        <v>277</v>
      </c>
      <c r="C7" s="18" t="s">
        <v>276</v>
      </c>
      <c r="D7" s="53">
        <v>8502000344</v>
      </c>
      <c r="E7" s="50">
        <v>134.45000000000002</v>
      </c>
      <c r="F7" s="50">
        <v>34.4</v>
      </c>
      <c r="G7" s="50">
        <v>7.625</v>
      </c>
      <c r="H7" s="50">
        <v>8.25</v>
      </c>
      <c r="I7" s="50">
        <v>9.3249999999999993</v>
      </c>
      <c r="J7" s="50">
        <v>9.1999999999999993</v>
      </c>
      <c r="K7" s="50">
        <v>56.025000000000006</v>
      </c>
      <c r="L7" s="50">
        <v>7.35</v>
      </c>
      <c r="M7" s="50">
        <v>8.2750000000000004</v>
      </c>
      <c r="N7" s="50">
        <v>8.1999999999999993</v>
      </c>
      <c r="O7" s="50">
        <v>7.95</v>
      </c>
      <c r="P7" s="50">
        <v>8.8000000000000007</v>
      </c>
      <c r="Q7" s="50">
        <v>7.7249999999999996</v>
      </c>
      <c r="R7" s="50">
        <v>7.7249999999999996</v>
      </c>
      <c r="S7" s="50">
        <v>18.399999999999999</v>
      </c>
      <c r="T7" s="50">
        <v>9.2750000000000004</v>
      </c>
      <c r="U7" s="50">
        <v>9.125</v>
      </c>
      <c r="V7" s="50">
        <v>25.625</v>
      </c>
      <c r="W7" s="50">
        <v>7.1</v>
      </c>
      <c r="X7" s="50">
        <v>8.9749999999999996</v>
      </c>
      <c r="Y7" s="50">
        <v>9.5500000000000007</v>
      </c>
      <c r="AA7" s="2">
        <f t="shared" ref="AA7:AA21" si="0">AVERAGE(AB7:AC7)</f>
        <v>0.91999999999999993</v>
      </c>
      <c r="AB7" s="2">
        <f t="shared" ref="AB7:AB21" si="1">ABS(T7/10)</f>
        <v>0.92749999999999999</v>
      </c>
      <c r="AC7" s="2">
        <f t="shared" ref="AC7:AC21" si="2">ABS(U7/10)</f>
        <v>0.91249999999999998</v>
      </c>
      <c r="AD7" s="2">
        <f t="shared" ref="AD7:AD21" si="3">AVERAGE(AE7:AG7)</f>
        <v>0.85416666666666663</v>
      </c>
      <c r="AE7" s="2">
        <f t="shared" ref="AE7:AE21" si="4">ABS(W7/10)</f>
        <v>0.71</v>
      </c>
      <c r="AF7" s="2">
        <f t="shared" ref="AF7:AF21" si="5">ABS(X7/10)</f>
        <v>0.89749999999999996</v>
      </c>
      <c r="AG7" s="2">
        <f t="shared" ref="AG7:AG21" si="6">ABS(Y7/10)</f>
        <v>0.95500000000000007</v>
      </c>
    </row>
    <row r="8" spans="1:33" s="15" customFormat="1" ht="93.6" x14ac:dyDescent="0.3">
      <c r="A8" s="3">
        <v>3</v>
      </c>
      <c r="B8" s="18" t="s">
        <v>289</v>
      </c>
      <c r="C8" s="18" t="s">
        <v>288</v>
      </c>
      <c r="D8" s="53">
        <v>8502000859</v>
      </c>
      <c r="E8" s="50">
        <v>124.76745000000001</v>
      </c>
      <c r="F8" s="50">
        <v>30.062899999999999</v>
      </c>
      <c r="G8" s="50">
        <v>7.2389999999999999</v>
      </c>
      <c r="H8" s="50">
        <v>7.4843000000000002</v>
      </c>
      <c r="I8" s="50">
        <v>7.8930999999999996</v>
      </c>
      <c r="J8" s="50">
        <v>7.4465000000000003</v>
      </c>
      <c r="K8" s="50">
        <v>53.729650000000007</v>
      </c>
      <c r="L8" s="50">
        <v>7.7547499999999996</v>
      </c>
      <c r="M8" s="50">
        <v>7.6288999999999998</v>
      </c>
      <c r="N8" s="50">
        <v>7.7925000000000004</v>
      </c>
      <c r="O8" s="50">
        <v>7.1698000000000004</v>
      </c>
      <c r="P8" s="50">
        <v>8.1950000000000003</v>
      </c>
      <c r="Q8" s="50">
        <v>7.6101000000000001</v>
      </c>
      <c r="R8" s="50">
        <v>7.5785999999999998</v>
      </c>
      <c r="S8" s="50">
        <v>16.440300000000001</v>
      </c>
      <c r="T8" s="50">
        <v>8.0754999999999999</v>
      </c>
      <c r="U8" s="50">
        <v>8.3648000000000007</v>
      </c>
      <c r="V8" s="50">
        <v>24.534599999999998</v>
      </c>
      <c r="W8" s="50">
        <v>8.0503</v>
      </c>
      <c r="X8" s="50">
        <v>8.0503</v>
      </c>
      <c r="Y8" s="50">
        <v>8.4339999999999993</v>
      </c>
      <c r="AA8" s="2">
        <f t="shared" si="0"/>
        <v>0.82201500000000005</v>
      </c>
      <c r="AB8" s="2">
        <f t="shared" si="1"/>
        <v>0.80754999999999999</v>
      </c>
      <c r="AC8" s="2">
        <f t="shared" si="2"/>
        <v>0.83648000000000011</v>
      </c>
      <c r="AD8" s="2">
        <f t="shared" si="3"/>
        <v>0.81781999999999988</v>
      </c>
      <c r="AE8" s="2">
        <f t="shared" si="4"/>
        <v>0.80503000000000002</v>
      </c>
      <c r="AF8" s="2">
        <f t="shared" si="5"/>
        <v>0.80503000000000002</v>
      </c>
      <c r="AG8" s="2">
        <f t="shared" si="6"/>
        <v>0.84339999999999993</v>
      </c>
    </row>
    <row r="9" spans="1:33" s="15" customFormat="1" ht="78" x14ac:dyDescent="0.3">
      <c r="A9" s="3">
        <v>4</v>
      </c>
      <c r="B9" s="18" t="s">
        <v>275</v>
      </c>
      <c r="C9" s="18" t="s">
        <v>274</v>
      </c>
      <c r="D9" s="53">
        <v>8502002013</v>
      </c>
      <c r="E9" s="50">
        <v>127.3809</v>
      </c>
      <c r="F9" s="50">
        <v>31.968399999999995</v>
      </c>
      <c r="G9" s="50">
        <v>8.1428999999999991</v>
      </c>
      <c r="H9" s="50">
        <v>8.2539999999999996</v>
      </c>
      <c r="I9" s="50">
        <v>7.6666999999999996</v>
      </c>
      <c r="J9" s="50">
        <v>7.9047999999999998</v>
      </c>
      <c r="K9" s="50">
        <v>55.4285</v>
      </c>
      <c r="L9" s="50">
        <v>7.8094999999999999</v>
      </c>
      <c r="M9" s="50">
        <v>8.1905000000000001</v>
      </c>
      <c r="N9" s="50">
        <v>7.7142999999999997</v>
      </c>
      <c r="O9" s="50">
        <v>7.7778</v>
      </c>
      <c r="P9" s="50">
        <v>7.9840999999999998</v>
      </c>
      <c r="Q9" s="50">
        <v>7.9206000000000003</v>
      </c>
      <c r="R9" s="50">
        <v>8.0317000000000007</v>
      </c>
      <c r="S9" s="50">
        <v>16.047599999999999</v>
      </c>
      <c r="T9" s="50">
        <v>8.1111000000000004</v>
      </c>
      <c r="U9" s="50">
        <v>7.9364999999999997</v>
      </c>
      <c r="V9" s="50">
        <v>23.936399999999999</v>
      </c>
      <c r="W9" s="50">
        <v>7.8571</v>
      </c>
      <c r="X9" s="50">
        <v>8.0475999999999992</v>
      </c>
      <c r="Y9" s="50">
        <v>8.0317000000000007</v>
      </c>
      <c r="AA9" s="2">
        <f t="shared" si="0"/>
        <v>0.80237999999999998</v>
      </c>
      <c r="AB9" s="2">
        <f t="shared" si="1"/>
        <v>0.81111</v>
      </c>
      <c r="AC9" s="2">
        <f t="shared" si="2"/>
        <v>0.79364999999999997</v>
      </c>
      <c r="AD9" s="2">
        <f t="shared" si="3"/>
        <v>0.79788000000000003</v>
      </c>
      <c r="AE9" s="2">
        <f t="shared" si="4"/>
        <v>0.78571000000000002</v>
      </c>
      <c r="AF9" s="2">
        <f t="shared" si="5"/>
        <v>0.80475999999999992</v>
      </c>
      <c r="AG9" s="2">
        <f t="shared" si="6"/>
        <v>0.80317000000000005</v>
      </c>
    </row>
    <row r="10" spans="1:33" s="15" customFormat="1" ht="78" x14ac:dyDescent="0.3">
      <c r="A10" s="3">
        <v>5</v>
      </c>
      <c r="B10" s="18" t="s">
        <v>279</v>
      </c>
      <c r="C10" s="18" t="s">
        <v>278</v>
      </c>
      <c r="D10" s="53">
        <v>8502002045</v>
      </c>
      <c r="E10" s="50">
        <v>141.51829999999998</v>
      </c>
      <c r="F10" s="50">
        <v>33.618200000000002</v>
      </c>
      <c r="G10" s="50">
        <v>8.1273</v>
      </c>
      <c r="H10" s="50">
        <v>8.3635999999999999</v>
      </c>
      <c r="I10" s="50">
        <v>8.5817999999999994</v>
      </c>
      <c r="J10" s="50">
        <v>8.5455000000000005</v>
      </c>
      <c r="K10" s="50">
        <v>60.918199999999992</v>
      </c>
      <c r="L10" s="50">
        <v>8.3909000000000002</v>
      </c>
      <c r="M10" s="50">
        <v>9.4182000000000006</v>
      </c>
      <c r="N10" s="50">
        <v>8.8181999999999992</v>
      </c>
      <c r="O10" s="50">
        <v>8.4182000000000006</v>
      </c>
      <c r="P10" s="50">
        <v>8.8363999999999994</v>
      </c>
      <c r="Q10" s="50">
        <v>8.6545000000000005</v>
      </c>
      <c r="R10" s="50">
        <v>8.3818000000000001</v>
      </c>
      <c r="S10" s="50">
        <v>19.109099999999998</v>
      </c>
      <c r="T10" s="50">
        <v>9.5817999999999994</v>
      </c>
      <c r="U10" s="50">
        <v>9.5273000000000003</v>
      </c>
      <c r="V10" s="50">
        <v>27.872800000000005</v>
      </c>
      <c r="W10" s="50">
        <v>8.5273000000000003</v>
      </c>
      <c r="X10" s="50">
        <v>9.4364000000000008</v>
      </c>
      <c r="Y10" s="50">
        <v>9.9091000000000005</v>
      </c>
      <c r="AA10" s="2">
        <f t="shared" si="0"/>
        <v>0.95545499999999994</v>
      </c>
      <c r="AB10" s="2">
        <f t="shared" si="1"/>
        <v>0.95817999999999992</v>
      </c>
      <c r="AC10" s="2">
        <f t="shared" si="2"/>
        <v>0.95273000000000008</v>
      </c>
      <c r="AD10" s="2">
        <f t="shared" si="3"/>
        <v>0.92909333333333333</v>
      </c>
      <c r="AE10" s="2">
        <f t="shared" si="4"/>
        <v>0.85272999999999999</v>
      </c>
      <c r="AF10" s="2">
        <f t="shared" si="5"/>
        <v>0.94364000000000003</v>
      </c>
      <c r="AG10" s="2">
        <f t="shared" si="6"/>
        <v>0.99091000000000007</v>
      </c>
    </row>
    <row r="11" spans="1:33" s="15" customFormat="1" ht="78" x14ac:dyDescent="0.3">
      <c r="A11" s="3">
        <v>6</v>
      </c>
      <c r="B11" s="18" t="s">
        <v>271</v>
      </c>
      <c r="C11" s="18" t="s">
        <v>270</v>
      </c>
      <c r="D11" s="53">
        <v>8502002077</v>
      </c>
      <c r="E11" s="50">
        <v>155.98555000000002</v>
      </c>
      <c r="F11" s="50">
        <v>39.637700000000002</v>
      </c>
      <c r="G11" s="50">
        <v>9.8406000000000002</v>
      </c>
      <c r="H11" s="50">
        <v>9.8261000000000003</v>
      </c>
      <c r="I11" s="50">
        <v>9.9855</v>
      </c>
      <c r="J11" s="50">
        <v>9.9855</v>
      </c>
      <c r="K11" s="50">
        <v>67.478350000000006</v>
      </c>
      <c r="L11" s="50">
        <v>9.1449500000000015</v>
      </c>
      <c r="M11" s="50">
        <v>9.7681000000000004</v>
      </c>
      <c r="N11" s="50">
        <v>9.8696000000000002</v>
      </c>
      <c r="O11" s="50">
        <v>9.4638000000000009</v>
      </c>
      <c r="P11" s="50">
        <v>9.8696000000000002</v>
      </c>
      <c r="Q11" s="50">
        <v>9.5507000000000009</v>
      </c>
      <c r="R11" s="50">
        <v>9.8116000000000003</v>
      </c>
      <c r="S11" s="50">
        <v>19.956499999999998</v>
      </c>
      <c r="T11" s="50">
        <v>9.9855</v>
      </c>
      <c r="U11" s="50">
        <v>9.9710000000000001</v>
      </c>
      <c r="V11" s="50">
        <v>28.913000000000004</v>
      </c>
      <c r="W11" s="50">
        <v>8.9855</v>
      </c>
      <c r="X11" s="50">
        <v>9.9420000000000002</v>
      </c>
      <c r="Y11" s="50">
        <v>9.9855</v>
      </c>
      <c r="AA11" s="2">
        <f t="shared" si="0"/>
        <v>0.99782499999999996</v>
      </c>
      <c r="AB11" s="2">
        <f t="shared" si="1"/>
        <v>0.99855000000000005</v>
      </c>
      <c r="AC11" s="2">
        <f t="shared" si="2"/>
        <v>0.99709999999999999</v>
      </c>
      <c r="AD11" s="2">
        <f t="shared" si="3"/>
        <v>0.96376666666666677</v>
      </c>
      <c r="AE11" s="2">
        <f t="shared" si="4"/>
        <v>0.89854999999999996</v>
      </c>
      <c r="AF11" s="2">
        <f t="shared" si="5"/>
        <v>0.99419999999999997</v>
      </c>
      <c r="AG11" s="2">
        <f t="shared" si="6"/>
        <v>0.99855000000000005</v>
      </c>
    </row>
    <row r="12" spans="1:33" s="15" customFormat="1" ht="62.4" x14ac:dyDescent="0.3">
      <c r="A12" s="3">
        <v>7</v>
      </c>
      <c r="B12" s="18" t="s">
        <v>273</v>
      </c>
      <c r="C12" s="18" t="s">
        <v>272</v>
      </c>
      <c r="D12" s="53">
        <v>8502002158</v>
      </c>
      <c r="E12" s="50">
        <v>150.3382</v>
      </c>
      <c r="F12" s="50">
        <v>37.911799999999999</v>
      </c>
      <c r="G12" s="50">
        <v>9.5</v>
      </c>
      <c r="H12" s="50">
        <v>9.5147000000000013</v>
      </c>
      <c r="I12" s="50">
        <v>9.6912000000000003</v>
      </c>
      <c r="J12" s="50">
        <v>9.2058999999999997</v>
      </c>
      <c r="K12" s="50">
        <v>66.205849999999998</v>
      </c>
      <c r="L12" s="50">
        <v>9.3529499999999999</v>
      </c>
      <c r="M12" s="50">
        <v>9.4558999999999997</v>
      </c>
      <c r="N12" s="50">
        <v>9.5587999999999997</v>
      </c>
      <c r="O12" s="50">
        <v>9.3676500000000011</v>
      </c>
      <c r="P12" s="50">
        <v>9.5</v>
      </c>
      <c r="Q12" s="50">
        <v>9.5587999999999997</v>
      </c>
      <c r="R12" s="50">
        <v>9.4117499999999996</v>
      </c>
      <c r="S12" s="50">
        <v>18.838200000000001</v>
      </c>
      <c r="T12" s="50">
        <v>9.6764499999999991</v>
      </c>
      <c r="U12" s="50">
        <v>9.1617499999999996</v>
      </c>
      <c r="V12" s="50">
        <v>27.382350000000002</v>
      </c>
      <c r="W12" s="50">
        <v>8.7353000000000005</v>
      </c>
      <c r="X12" s="50">
        <v>9.0882500000000004</v>
      </c>
      <c r="Y12" s="50">
        <v>9.5587999999999997</v>
      </c>
      <c r="AA12" s="2">
        <f t="shared" si="0"/>
        <v>0.94190999999999991</v>
      </c>
      <c r="AB12" s="2">
        <f t="shared" si="1"/>
        <v>0.96764499999999987</v>
      </c>
      <c r="AC12" s="2">
        <f t="shared" si="2"/>
        <v>0.91617499999999996</v>
      </c>
      <c r="AD12" s="2">
        <f t="shared" si="3"/>
        <v>0.91274500000000003</v>
      </c>
      <c r="AE12" s="2">
        <f t="shared" si="4"/>
        <v>0.87353000000000003</v>
      </c>
      <c r="AF12" s="2">
        <f t="shared" si="5"/>
        <v>0.90882499999999999</v>
      </c>
      <c r="AG12" s="2">
        <f t="shared" si="6"/>
        <v>0.95587999999999995</v>
      </c>
    </row>
    <row r="13" spans="1:33" s="15" customFormat="1" ht="78" x14ac:dyDescent="0.3">
      <c r="A13" s="3">
        <v>8</v>
      </c>
      <c r="B13" s="18" t="s">
        <v>269</v>
      </c>
      <c r="C13" s="18" t="s">
        <v>268</v>
      </c>
      <c r="D13" s="53">
        <v>8502002253</v>
      </c>
      <c r="E13" s="50">
        <v>143.16685000000001</v>
      </c>
      <c r="F13" s="50">
        <v>36.666699999999999</v>
      </c>
      <c r="G13" s="50">
        <v>9.3332999999999995</v>
      </c>
      <c r="H13" s="50">
        <v>8.6667000000000005</v>
      </c>
      <c r="I13" s="50">
        <v>9.6667000000000005</v>
      </c>
      <c r="J13" s="50">
        <v>9</v>
      </c>
      <c r="K13" s="50">
        <v>59.500050000000002</v>
      </c>
      <c r="L13" s="50">
        <v>9.1666500000000006</v>
      </c>
      <c r="M13" s="50">
        <v>9.6667000000000005</v>
      </c>
      <c r="N13" s="50">
        <v>9.3332999999999995</v>
      </c>
      <c r="O13" s="50">
        <v>7</v>
      </c>
      <c r="P13" s="50">
        <v>7.6666999999999996</v>
      </c>
      <c r="Q13" s="50">
        <v>7.6666999999999996</v>
      </c>
      <c r="R13" s="50">
        <v>9</v>
      </c>
      <c r="S13" s="50">
        <v>19</v>
      </c>
      <c r="T13" s="50">
        <v>9.3332999999999995</v>
      </c>
      <c r="U13" s="50">
        <v>9.6667000000000005</v>
      </c>
      <c r="V13" s="50">
        <v>28.000100000000003</v>
      </c>
      <c r="W13" s="50">
        <v>8.6667000000000005</v>
      </c>
      <c r="X13" s="50">
        <v>9.6667000000000005</v>
      </c>
      <c r="Y13" s="50">
        <v>9.6667000000000005</v>
      </c>
      <c r="AA13" s="2">
        <f t="shared" si="0"/>
        <v>0.95</v>
      </c>
      <c r="AB13" s="2">
        <f t="shared" si="1"/>
        <v>0.93332999999999999</v>
      </c>
      <c r="AC13" s="2">
        <f t="shared" si="2"/>
        <v>0.96667000000000003</v>
      </c>
      <c r="AD13" s="2">
        <f t="shared" si="3"/>
        <v>0.93333666666666681</v>
      </c>
      <c r="AE13" s="2">
        <f t="shared" si="4"/>
        <v>0.86667000000000005</v>
      </c>
      <c r="AF13" s="2">
        <f t="shared" si="5"/>
        <v>0.96667000000000003</v>
      </c>
      <c r="AG13" s="2">
        <f t="shared" si="6"/>
        <v>0.96667000000000003</v>
      </c>
    </row>
    <row r="14" spans="1:33" s="15" customFormat="1" ht="78" x14ac:dyDescent="0.3">
      <c r="A14" s="3">
        <v>9</v>
      </c>
      <c r="B14" s="18" t="s">
        <v>291</v>
      </c>
      <c r="C14" s="18" t="s">
        <v>290</v>
      </c>
      <c r="D14" s="53">
        <v>8502002260</v>
      </c>
      <c r="E14" s="50">
        <v>145.90424999999999</v>
      </c>
      <c r="F14" s="50">
        <v>36.255400000000002</v>
      </c>
      <c r="G14" s="50">
        <v>8.9680999999999997</v>
      </c>
      <c r="H14" s="50">
        <v>9.266</v>
      </c>
      <c r="I14" s="50">
        <v>8.8085000000000004</v>
      </c>
      <c r="J14" s="50">
        <v>9.2127999999999997</v>
      </c>
      <c r="K14" s="50">
        <v>63.978650000000002</v>
      </c>
      <c r="L14" s="50">
        <v>9.0425500000000003</v>
      </c>
      <c r="M14" s="50">
        <v>9.4148999999999994</v>
      </c>
      <c r="N14" s="50">
        <v>9.1914999999999996</v>
      </c>
      <c r="O14" s="50">
        <v>8.9254999999999995</v>
      </c>
      <c r="P14" s="50">
        <v>9.3085000000000004</v>
      </c>
      <c r="Q14" s="50">
        <v>9.2020999999999997</v>
      </c>
      <c r="R14" s="50">
        <v>8.8935999999999993</v>
      </c>
      <c r="S14" s="50">
        <v>18.585100000000001</v>
      </c>
      <c r="T14" s="50">
        <v>9.3404000000000007</v>
      </c>
      <c r="U14" s="50">
        <v>9.2446999999999999</v>
      </c>
      <c r="V14" s="50">
        <v>27.085099999999997</v>
      </c>
      <c r="W14" s="50">
        <v>8.7766000000000002</v>
      </c>
      <c r="X14" s="50">
        <v>8.8829999999999991</v>
      </c>
      <c r="Y14" s="50">
        <v>9.4254999999999995</v>
      </c>
      <c r="AA14" s="2">
        <f t="shared" si="0"/>
        <v>0.92925500000000005</v>
      </c>
      <c r="AB14" s="2">
        <f t="shared" si="1"/>
        <v>0.93404000000000009</v>
      </c>
      <c r="AC14" s="2">
        <f t="shared" si="2"/>
        <v>0.92447000000000001</v>
      </c>
      <c r="AD14" s="2">
        <f t="shared" si="3"/>
        <v>0.90283666666666651</v>
      </c>
      <c r="AE14" s="2">
        <f t="shared" si="4"/>
        <v>0.87766</v>
      </c>
      <c r="AF14" s="2">
        <f t="shared" si="5"/>
        <v>0.88829999999999987</v>
      </c>
      <c r="AG14" s="2">
        <f t="shared" si="6"/>
        <v>0.94255</v>
      </c>
    </row>
    <row r="15" spans="1:33" s="2" customFormat="1" ht="62.4" x14ac:dyDescent="0.3">
      <c r="A15" s="3">
        <v>10</v>
      </c>
      <c r="B15" s="3" t="s">
        <v>295</v>
      </c>
      <c r="C15" s="3" t="s">
        <v>294</v>
      </c>
      <c r="D15" s="54">
        <v>8502002285</v>
      </c>
      <c r="E15" s="49">
        <v>123.72895</v>
      </c>
      <c r="F15" s="49">
        <v>32.499899999999997</v>
      </c>
      <c r="G15" s="49">
        <v>6.9583000000000004</v>
      </c>
      <c r="H15" s="49">
        <v>8.2082999999999995</v>
      </c>
      <c r="I15" s="49">
        <v>9</v>
      </c>
      <c r="J15" s="49">
        <v>8.3332999999999995</v>
      </c>
      <c r="K15" s="49">
        <v>47.062449999999998</v>
      </c>
      <c r="L15" s="49">
        <v>7.6458499999999994</v>
      </c>
      <c r="M15" s="49">
        <v>8.875</v>
      </c>
      <c r="N15" s="49">
        <v>8.8332999999999995</v>
      </c>
      <c r="O15" s="49">
        <v>4.2916999999999996</v>
      </c>
      <c r="P15" s="49">
        <v>8.3332999999999995</v>
      </c>
      <c r="Q15" s="49">
        <v>7.25</v>
      </c>
      <c r="R15" s="49">
        <v>1.8332999999999999</v>
      </c>
      <c r="S15" s="49">
        <v>18.958300000000001</v>
      </c>
      <c r="T15" s="49">
        <v>9.5832999999999995</v>
      </c>
      <c r="U15" s="49">
        <v>9.375</v>
      </c>
      <c r="V15" s="49">
        <v>25.208300000000001</v>
      </c>
      <c r="W15" s="49">
        <v>7.25</v>
      </c>
      <c r="X15" s="49">
        <v>8.5</v>
      </c>
      <c r="Y15" s="49">
        <v>9.4582999999999995</v>
      </c>
      <c r="AA15" s="2">
        <f t="shared" si="0"/>
        <v>0.94791499999999995</v>
      </c>
      <c r="AB15" s="2">
        <f t="shared" si="1"/>
        <v>0.9583299999999999</v>
      </c>
      <c r="AC15" s="2">
        <f t="shared" si="2"/>
        <v>0.9375</v>
      </c>
      <c r="AD15" s="2">
        <f t="shared" si="3"/>
        <v>0.84027666666666667</v>
      </c>
      <c r="AE15" s="2">
        <f t="shared" si="4"/>
        <v>0.72499999999999998</v>
      </c>
      <c r="AF15" s="2">
        <f t="shared" si="5"/>
        <v>0.85</v>
      </c>
      <c r="AG15" s="2">
        <f t="shared" si="6"/>
        <v>0.94582999999999995</v>
      </c>
    </row>
    <row r="16" spans="1:33" s="2" customFormat="1" ht="62.4" x14ac:dyDescent="0.3">
      <c r="A16" s="3">
        <v>11</v>
      </c>
      <c r="B16" s="3" t="s">
        <v>281</v>
      </c>
      <c r="C16" s="3" t="s">
        <v>280</v>
      </c>
      <c r="D16" s="54">
        <v>8502002302</v>
      </c>
      <c r="E16" s="49">
        <v>136.6155</v>
      </c>
      <c r="F16" s="49">
        <v>35.3078</v>
      </c>
      <c r="G16" s="49">
        <v>8.6153999999999993</v>
      </c>
      <c r="H16" s="49">
        <v>8.6153999999999993</v>
      </c>
      <c r="I16" s="49">
        <v>9.2308000000000003</v>
      </c>
      <c r="J16" s="49">
        <v>8.8461999999999996</v>
      </c>
      <c r="K16" s="49">
        <v>56.230800000000002</v>
      </c>
      <c r="L16" s="49">
        <v>8.3077000000000005</v>
      </c>
      <c r="M16" s="49">
        <v>8.5385000000000009</v>
      </c>
      <c r="N16" s="49">
        <v>8.6922999999999995</v>
      </c>
      <c r="O16" s="49">
        <v>6.6154000000000002</v>
      </c>
      <c r="P16" s="49">
        <v>8.2308000000000003</v>
      </c>
      <c r="Q16" s="49">
        <v>8.1538000000000004</v>
      </c>
      <c r="R16" s="49">
        <v>7.6923000000000004</v>
      </c>
      <c r="S16" s="49">
        <v>19</v>
      </c>
      <c r="T16" s="49">
        <v>9.6922999999999995</v>
      </c>
      <c r="U16" s="49">
        <v>9.3077000000000005</v>
      </c>
      <c r="V16" s="49">
        <v>26.076900000000002</v>
      </c>
      <c r="W16" s="49">
        <v>8.1538000000000004</v>
      </c>
      <c r="X16" s="49">
        <v>8.9230999999999998</v>
      </c>
      <c r="Y16" s="49">
        <v>9</v>
      </c>
      <c r="AA16" s="2">
        <f t="shared" si="0"/>
        <v>0.95</v>
      </c>
      <c r="AB16" s="2">
        <f t="shared" si="1"/>
        <v>0.96922999999999992</v>
      </c>
      <c r="AC16" s="2">
        <f t="shared" si="2"/>
        <v>0.9307700000000001</v>
      </c>
      <c r="AD16" s="2">
        <f t="shared" si="3"/>
        <v>0.86922999999999995</v>
      </c>
      <c r="AE16" s="2">
        <f t="shared" si="4"/>
        <v>0.81537999999999999</v>
      </c>
      <c r="AF16" s="2">
        <f t="shared" si="5"/>
        <v>0.89230999999999994</v>
      </c>
      <c r="AG16" s="2">
        <f t="shared" si="6"/>
        <v>0.9</v>
      </c>
    </row>
    <row r="17" spans="1:33" s="2" customFormat="1" ht="62.4" x14ac:dyDescent="0.3">
      <c r="A17" s="3">
        <v>12</v>
      </c>
      <c r="B17" s="3" t="s">
        <v>285</v>
      </c>
      <c r="C17" s="3" t="s">
        <v>284</v>
      </c>
      <c r="D17" s="54">
        <v>8502002380</v>
      </c>
      <c r="E17" s="49">
        <v>156.87684999999999</v>
      </c>
      <c r="F17" s="49">
        <v>39.304400000000001</v>
      </c>
      <c r="G17" s="49">
        <v>9.8477999999999994</v>
      </c>
      <c r="H17" s="49">
        <v>9.8261000000000003</v>
      </c>
      <c r="I17" s="49">
        <v>9.8406000000000002</v>
      </c>
      <c r="J17" s="49">
        <v>9.7898999999999994</v>
      </c>
      <c r="K17" s="49">
        <v>68.25354999999999</v>
      </c>
      <c r="L17" s="49">
        <v>9.7463499999999996</v>
      </c>
      <c r="M17" s="49">
        <v>9.9275000000000002</v>
      </c>
      <c r="N17" s="49">
        <v>9.7101000000000006</v>
      </c>
      <c r="O17" s="49">
        <v>9.5942000000000007</v>
      </c>
      <c r="P17" s="49">
        <v>9.8696000000000002</v>
      </c>
      <c r="Q17" s="49">
        <v>9.7753999999999994</v>
      </c>
      <c r="R17" s="49">
        <v>9.6303999999999998</v>
      </c>
      <c r="S17" s="49">
        <v>19.746400000000001</v>
      </c>
      <c r="T17" s="49">
        <v>9.8261000000000003</v>
      </c>
      <c r="U17" s="49">
        <v>9.9202999999999992</v>
      </c>
      <c r="V17" s="49">
        <v>29.572499999999998</v>
      </c>
      <c r="W17" s="49">
        <v>9.6522000000000006</v>
      </c>
      <c r="X17" s="49">
        <v>9.9565000000000001</v>
      </c>
      <c r="Y17" s="49">
        <v>9.9638000000000009</v>
      </c>
      <c r="AA17" s="2">
        <f t="shared" si="0"/>
        <v>0.98731999999999998</v>
      </c>
      <c r="AB17" s="2">
        <f t="shared" si="1"/>
        <v>0.98260999999999998</v>
      </c>
      <c r="AC17" s="2">
        <f t="shared" si="2"/>
        <v>0.99202999999999997</v>
      </c>
      <c r="AD17" s="2">
        <f t="shared" si="3"/>
        <v>0.98575000000000002</v>
      </c>
      <c r="AE17" s="2">
        <f t="shared" si="4"/>
        <v>0.96522000000000008</v>
      </c>
      <c r="AF17" s="2">
        <f t="shared" si="5"/>
        <v>0.99565000000000003</v>
      </c>
      <c r="AG17" s="2">
        <f t="shared" si="6"/>
        <v>0.99638000000000004</v>
      </c>
    </row>
    <row r="18" spans="1:33" s="26" customFormat="1" ht="78" x14ac:dyDescent="0.3">
      <c r="A18" s="3">
        <v>13</v>
      </c>
      <c r="B18" s="27" t="s">
        <v>267</v>
      </c>
      <c r="C18" s="27" t="s">
        <v>266</v>
      </c>
      <c r="D18" s="52">
        <v>8502002422</v>
      </c>
      <c r="E18" s="51">
        <v>151.03924999999998</v>
      </c>
      <c r="F18" s="51">
        <v>38.496199999999995</v>
      </c>
      <c r="G18" s="51">
        <v>9.6142000000000003</v>
      </c>
      <c r="H18" s="51">
        <v>9.6029999999999998</v>
      </c>
      <c r="I18" s="51">
        <v>9.6423000000000005</v>
      </c>
      <c r="J18" s="51">
        <v>9.6366999999999994</v>
      </c>
      <c r="K18" s="51">
        <v>64.396950000000004</v>
      </c>
      <c r="L18" s="51">
        <v>8.6797500000000003</v>
      </c>
      <c r="M18" s="51">
        <v>8.8670000000000009</v>
      </c>
      <c r="N18" s="51">
        <v>9.2340999999999998</v>
      </c>
      <c r="O18" s="51">
        <v>9.4568999999999992</v>
      </c>
      <c r="P18" s="51">
        <v>9.7285000000000004</v>
      </c>
      <c r="Q18" s="51">
        <v>9.3089999999999993</v>
      </c>
      <c r="R18" s="51">
        <v>9.1217000000000006</v>
      </c>
      <c r="S18" s="51">
        <v>19.505600000000001</v>
      </c>
      <c r="T18" s="51">
        <v>9.7433999999999994</v>
      </c>
      <c r="U18" s="51">
        <v>9.7622</v>
      </c>
      <c r="V18" s="51">
        <v>28.640500000000003</v>
      </c>
      <c r="W18" s="51">
        <v>9.0299999999999994</v>
      </c>
      <c r="X18" s="51">
        <v>9.6873000000000005</v>
      </c>
      <c r="Y18" s="51">
        <v>9.9231999999999996</v>
      </c>
      <c r="AA18" s="2">
        <f t="shared" si="0"/>
        <v>0.97527999999999992</v>
      </c>
      <c r="AB18" s="2">
        <f t="shared" si="1"/>
        <v>0.97433999999999998</v>
      </c>
      <c r="AC18" s="2">
        <f t="shared" si="2"/>
        <v>0.97621999999999998</v>
      </c>
      <c r="AD18" s="2">
        <f t="shared" si="3"/>
        <v>0.95468333333333322</v>
      </c>
      <c r="AE18" s="2">
        <f t="shared" si="4"/>
        <v>0.90299999999999991</v>
      </c>
      <c r="AF18" s="2">
        <f t="shared" si="5"/>
        <v>0.96873000000000009</v>
      </c>
      <c r="AG18" s="2">
        <f t="shared" si="6"/>
        <v>0.99231999999999998</v>
      </c>
    </row>
    <row r="19" spans="1:33" s="2" customFormat="1" ht="62.4" x14ac:dyDescent="0.3">
      <c r="A19" s="3">
        <v>14</v>
      </c>
      <c r="B19" s="3" t="s">
        <v>283</v>
      </c>
      <c r="C19" s="3" t="s">
        <v>282</v>
      </c>
      <c r="D19" s="54">
        <v>8502002447</v>
      </c>
      <c r="E19" s="49">
        <v>122.1875</v>
      </c>
      <c r="F19" s="49">
        <v>32.5625</v>
      </c>
      <c r="G19" s="49">
        <v>7.875</v>
      </c>
      <c r="H19" s="49">
        <v>8</v>
      </c>
      <c r="I19" s="49">
        <v>8.375</v>
      </c>
      <c r="J19" s="49">
        <v>8.3125</v>
      </c>
      <c r="K19" s="49">
        <v>47.0625</v>
      </c>
      <c r="L19" s="49">
        <v>7.3125</v>
      </c>
      <c r="M19" s="49">
        <v>8.5625</v>
      </c>
      <c r="N19" s="49">
        <v>8.5</v>
      </c>
      <c r="O19" s="49">
        <v>3.625</v>
      </c>
      <c r="P19" s="49">
        <v>7.6875</v>
      </c>
      <c r="Q19" s="49">
        <v>7.875</v>
      </c>
      <c r="R19" s="49">
        <v>3.5</v>
      </c>
      <c r="S19" s="49">
        <v>17.875</v>
      </c>
      <c r="T19" s="49">
        <v>9.0625</v>
      </c>
      <c r="U19" s="49">
        <v>8.8125</v>
      </c>
      <c r="V19" s="49">
        <v>24.6875</v>
      </c>
      <c r="W19" s="49">
        <v>7</v>
      </c>
      <c r="X19" s="49">
        <v>8.5</v>
      </c>
      <c r="Y19" s="49">
        <v>9.1875</v>
      </c>
      <c r="AA19" s="2">
        <f t="shared" si="0"/>
        <v>0.89375000000000004</v>
      </c>
      <c r="AB19" s="2">
        <f t="shared" si="1"/>
        <v>0.90625</v>
      </c>
      <c r="AC19" s="2">
        <f t="shared" si="2"/>
        <v>0.88124999999999998</v>
      </c>
      <c r="AD19" s="2">
        <f t="shared" si="3"/>
        <v>0.82291666666666663</v>
      </c>
      <c r="AE19" s="2">
        <f t="shared" si="4"/>
        <v>0.7</v>
      </c>
      <c r="AF19" s="2">
        <f t="shared" si="5"/>
        <v>0.85</v>
      </c>
      <c r="AG19" s="2">
        <f t="shared" si="6"/>
        <v>0.91874999999999996</v>
      </c>
    </row>
    <row r="20" spans="1:33" s="2" customFormat="1" ht="62.4" x14ac:dyDescent="0.3">
      <c r="A20" s="3">
        <v>15</v>
      </c>
      <c r="B20" s="3" t="s">
        <v>297</v>
      </c>
      <c r="C20" s="3" t="s">
        <v>296</v>
      </c>
      <c r="D20" s="54">
        <v>8502002510</v>
      </c>
      <c r="E20" s="49">
        <v>147.82</v>
      </c>
      <c r="F20" s="49">
        <v>37.680000000000007</v>
      </c>
      <c r="G20" s="49">
        <v>9.26</v>
      </c>
      <c r="H20" s="49">
        <v>9.3800000000000008</v>
      </c>
      <c r="I20" s="49">
        <v>9.56</v>
      </c>
      <c r="J20" s="49">
        <v>9.48</v>
      </c>
      <c r="K20" s="49">
        <v>62.739999999999995</v>
      </c>
      <c r="L20" s="49">
        <v>8.76</v>
      </c>
      <c r="M20" s="49">
        <v>9.5</v>
      </c>
      <c r="N20" s="49">
        <v>9.4600000000000009</v>
      </c>
      <c r="O20" s="49">
        <v>8.44</v>
      </c>
      <c r="P20" s="49">
        <v>9.08</v>
      </c>
      <c r="Q20" s="49">
        <v>8.94</v>
      </c>
      <c r="R20" s="49">
        <v>8.56</v>
      </c>
      <c r="S20" s="49">
        <v>19.340000000000003</v>
      </c>
      <c r="T20" s="49">
        <v>9.8800000000000008</v>
      </c>
      <c r="U20" s="49">
        <v>9.4600000000000009</v>
      </c>
      <c r="V20" s="49">
        <v>28.060000000000002</v>
      </c>
      <c r="W20" s="49">
        <v>8.74</v>
      </c>
      <c r="X20" s="49">
        <v>9.4</v>
      </c>
      <c r="Y20" s="49">
        <v>9.92</v>
      </c>
      <c r="AA20" s="2">
        <f t="shared" si="0"/>
        <v>0.96700000000000008</v>
      </c>
      <c r="AB20" s="2">
        <f t="shared" si="1"/>
        <v>0.9880000000000001</v>
      </c>
      <c r="AC20" s="2">
        <f t="shared" si="2"/>
        <v>0.94600000000000006</v>
      </c>
      <c r="AD20" s="2">
        <f t="shared" si="3"/>
        <v>0.93533333333333335</v>
      </c>
      <c r="AE20" s="2">
        <f t="shared" si="4"/>
        <v>0.874</v>
      </c>
      <c r="AF20" s="2">
        <f t="shared" si="5"/>
        <v>0.94000000000000006</v>
      </c>
      <c r="AG20" s="2">
        <f t="shared" si="6"/>
        <v>0.99199999999999999</v>
      </c>
    </row>
    <row r="21" spans="1:33" s="2" customFormat="1" ht="62.4" x14ac:dyDescent="0.3">
      <c r="A21" s="3">
        <v>16</v>
      </c>
      <c r="B21" s="3" t="s">
        <v>293</v>
      </c>
      <c r="C21" s="3" t="s">
        <v>292</v>
      </c>
      <c r="D21" s="54">
        <v>8502002535</v>
      </c>
      <c r="E21" s="49">
        <v>113.61530000000002</v>
      </c>
      <c r="F21" s="49">
        <v>32.307699999999997</v>
      </c>
      <c r="G21" s="49">
        <v>7.8461999999999996</v>
      </c>
      <c r="H21" s="49">
        <v>7.3076999999999996</v>
      </c>
      <c r="I21" s="49">
        <v>8.6922999999999995</v>
      </c>
      <c r="J21" s="49">
        <v>8.4614999999999991</v>
      </c>
      <c r="K21" s="49">
        <v>42.999900000000004</v>
      </c>
      <c r="L21" s="49">
        <v>7.4615</v>
      </c>
      <c r="M21" s="49">
        <v>8</v>
      </c>
      <c r="N21" s="49">
        <v>7.3845999999999998</v>
      </c>
      <c r="O21" s="49">
        <v>3.3077000000000001</v>
      </c>
      <c r="P21" s="49">
        <v>7.1538000000000004</v>
      </c>
      <c r="Q21" s="49">
        <v>6.6154000000000002</v>
      </c>
      <c r="R21" s="49">
        <v>3.0769000000000002</v>
      </c>
      <c r="S21" s="49">
        <v>15.230799999999999</v>
      </c>
      <c r="T21" s="49">
        <v>7.8461999999999996</v>
      </c>
      <c r="U21" s="49">
        <v>7.3845999999999998</v>
      </c>
      <c r="V21" s="49">
        <v>23.076900000000002</v>
      </c>
      <c r="W21" s="49">
        <v>7.3845999999999998</v>
      </c>
      <c r="X21" s="49">
        <v>7.3076999999999996</v>
      </c>
      <c r="Y21" s="49">
        <v>8.3846000000000007</v>
      </c>
      <c r="AA21" s="2">
        <f t="shared" si="0"/>
        <v>0.76153999999999999</v>
      </c>
      <c r="AB21" s="2">
        <f t="shared" si="1"/>
        <v>0.78461999999999998</v>
      </c>
      <c r="AC21" s="2">
        <f t="shared" si="2"/>
        <v>0.73846000000000001</v>
      </c>
      <c r="AD21" s="2">
        <f t="shared" si="3"/>
        <v>0.76922999999999997</v>
      </c>
      <c r="AE21" s="2">
        <f t="shared" si="4"/>
        <v>0.73846000000000001</v>
      </c>
      <c r="AF21" s="2">
        <f t="shared" si="5"/>
        <v>0.73076999999999992</v>
      </c>
      <c r="AG21" s="2">
        <f t="shared" si="6"/>
        <v>0.83846000000000009</v>
      </c>
    </row>
    <row r="22" spans="1:33" ht="15" x14ac:dyDescent="0.25">
      <c r="E22" s="82">
        <f>AVERAGE(E6:E21)</f>
        <v>138.440775</v>
      </c>
      <c r="F22" s="82">
        <f t="shared" ref="F22:Y22" si="7">AVERAGE(F6:F21)</f>
        <v>35.159243749999995</v>
      </c>
      <c r="G22" s="82">
        <f t="shared" si="7"/>
        <v>8.5725937499999993</v>
      </c>
      <c r="H22" s="82">
        <f t="shared" si="7"/>
        <v>8.681750000000001</v>
      </c>
      <c r="I22" s="82">
        <f t="shared" si="7"/>
        <v>9.0336499999999997</v>
      </c>
      <c r="J22" s="82">
        <f t="shared" si="7"/>
        <v>8.8712499999999999</v>
      </c>
      <c r="K22" s="82">
        <f t="shared" si="7"/>
        <v>58.253934375</v>
      </c>
      <c r="L22" s="82">
        <f t="shared" si="7"/>
        <v>8.3966843749999995</v>
      </c>
      <c r="M22" s="82">
        <f t="shared" si="7"/>
        <v>8.9216625000000001</v>
      </c>
      <c r="N22" s="82">
        <f t="shared" si="7"/>
        <v>8.8110499999999998</v>
      </c>
      <c r="O22" s="82">
        <f t="shared" si="7"/>
        <v>7.4989093750000002</v>
      </c>
      <c r="P22" s="82">
        <f t="shared" si="7"/>
        <v>8.6764187499999998</v>
      </c>
      <c r="Q22" s="82">
        <f t="shared" si="7"/>
        <v>8.407350000000001</v>
      </c>
      <c r="R22" s="82">
        <f t="shared" si="7"/>
        <v>7.5418593749999987</v>
      </c>
      <c r="S22" s="82">
        <f t="shared" si="7"/>
        <v>18.380343749999998</v>
      </c>
      <c r="T22" s="82">
        <f t="shared" si="7"/>
        <v>9.2508031249999991</v>
      </c>
      <c r="U22" s="82">
        <f t="shared" si="7"/>
        <v>9.1295406250000006</v>
      </c>
      <c r="V22" s="82">
        <f t="shared" si="7"/>
        <v>26.647253125000002</v>
      </c>
      <c r="W22" s="82">
        <f t="shared" si="7"/>
        <v>8.3002562500000003</v>
      </c>
      <c r="X22" s="82">
        <f t="shared" si="7"/>
        <v>8.9635281250000016</v>
      </c>
      <c r="Y22" s="82">
        <f t="shared" si="7"/>
        <v>9.3834687499999987</v>
      </c>
      <c r="AA22" s="1">
        <f>AVERAGE(AA6:AA21)</f>
        <v>0.91901718750000005</v>
      </c>
      <c r="AB22" s="1">
        <f t="shared" ref="AB22:AG22" si="8">AVERAGE(AB6:AB21)</f>
        <v>0.92508031249999989</v>
      </c>
      <c r="AC22" s="1">
        <f t="shared" si="8"/>
        <v>0.91295406249999989</v>
      </c>
      <c r="AD22" s="1">
        <f t="shared" si="8"/>
        <v>0.88824177083333322</v>
      </c>
      <c r="AE22" s="1">
        <f t="shared" si="8"/>
        <v>0.83002562499999999</v>
      </c>
      <c r="AF22" s="1">
        <f t="shared" si="8"/>
        <v>0.89635281249999987</v>
      </c>
      <c r="AG22" s="1">
        <f t="shared" si="8"/>
        <v>0.93834687500000002</v>
      </c>
    </row>
  </sheetData>
  <sortState ref="B6:AA21">
    <sortCondition ref="D6:D21"/>
  </sortState>
  <mergeCells count="14">
    <mergeCell ref="A2:A3"/>
    <mergeCell ref="B2:B3"/>
    <mergeCell ref="C2:C3"/>
    <mergeCell ref="D2:D3"/>
    <mergeCell ref="V3:Y3"/>
    <mergeCell ref="E1:E4"/>
    <mergeCell ref="F1:Y1"/>
    <mergeCell ref="F2:J2"/>
    <mergeCell ref="K2:R2"/>
    <mergeCell ref="S2:U2"/>
    <mergeCell ref="V2:Y2"/>
    <mergeCell ref="F3:J3"/>
    <mergeCell ref="K3:R3"/>
    <mergeCell ref="S3:U3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"/>
  <sheetViews>
    <sheetView topLeftCell="A6" zoomScale="69" zoomScaleNormal="69" workbookViewId="0">
      <selection activeCell="AA17" sqref="AA17:AG17"/>
    </sheetView>
  </sheetViews>
  <sheetFormatPr defaultColWidth="9.109375" defaultRowHeight="14.4" x14ac:dyDescent="0.3"/>
  <cols>
    <col min="1" max="1" width="9.109375" style="1"/>
    <col min="2" max="2" width="42.88671875" style="1" customWidth="1"/>
    <col min="3" max="3" width="29.33203125" style="1" customWidth="1"/>
    <col min="4" max="4" width="14.6640625" style="1" customWidth="1"/>
    <col min="5" max="16384" width="9.109375" style="1"/>
  </cols>
  <sheetData>
    <row r="1" spans="1:33" ht="5.25" customHeight="1" x14ac:dyDescent="0.3">
      <c r="A1" s="12" t="s">
        <v>1044</v>
      </c>
      <c r="B1" s="11"/>
      <c r="C1" s="11"/>
      <c r="D1" s="11"/>
      <c r="E1" s="99" t="s">
        <v>31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33" ht="78.75" customHeight="1" x14ac:dyDescent="0.3">
      <c r="A2" s="108" t="s">
        <v>29</v>
      </c>
      <c r="B2" s="110" t="s">
        <v>28</v>
      </c>
      <c r="C2" s="112" t="s">
        <v>27</v>
      </c>
      <c r="D2" s="112" t="s">
        <v>26</v>
      </c>
      <c r="E2" s="99"/>
      <c r="F2" s="101" t="s">
        <v>25</v>
      </c>
      <c r="G2" s="101"/>
      <c r="H2" s="101"/>
      <c r="I2" s="101"/>
      <c r="J2" s="101"/>
      <c r="K2" s="101" t="s">
        <v>24</v>
      </c>
      <c r="L2" s="101"/>
      <c r="M2" s="101"/>
      <c r="N2" s="101"/>
      <c r="O2" s="101"/>
      <c r="P2" s="101"/>
      <c r="Q2" s="101"/>
      <c r="R2" s="101"/>
      <c r="S2" s="101" t="s">
        <v>23</v>
      </c>
      <c r="T2" s="101"/>
      <c r="U2" s="101"/>
      <c r="V2" s="101" t="s">
        <v>22</v>
      </c>
      <c r="W2" s="101"/>
      <c r="X2" s="101"/>
      <c r="Y2" s="101"/>
    </row>
    <row r="3" spans="1:33" ht="15.75" customHeight="1" x14ac:dyDescent="0.3">
      <c r="A3" s="109"/>
      <c r="B3" s="111"/>
      <c r="C3" s="112"/>
      <c r="D3" s="112"/>
      <c r="E3" s="99"/>
      <c r="F3" s="102" t="s">
        <v>20</v>
      </c>
      <c r="G3" s="102"/>
      <c r="H3" s="102"/>
      <c r="I3" s="102"/>
      <c r="J3" s="102"/>
      <c r="K3" s="102" t="s">
        <v>20</v>
      </c>
      <c r="L3" s="102"/>
      <c r="M3" s="102"/>
      <c r="N3" s="102"/>
      <c r="O3" s="102"/>
      <c r="P3" s="102"/>
      <c r="Q3" s="102"/>
      <c r="R3" s="102"/>
      <c r="S3" s="102" t="s">
        <v>20</v>
      </c>
      <c r="T3" s="102"/>
      <c r="U3" s="102"/>
      <c r="V3" s="102" t="s">
        <v>20</v>
      </c>
      <c r="W3" s="102"/>
      <c r="X3" s="102"/>
      <c r="Y3" s="102"/>
    </row>
    <row r="4" spans="1:33" ht="71.25" customHeight="1" x14ac:dyDescent="0.3">
      <c r="A4" s="7"/>
      <c r="B4" s="6"/>
      <c r="C4" s="5"/>
      <c r="D4" s="5"/>
      <c r="E4" s="99"/>
      <c r="F4" s="9" t="s">
        <v>6</v>
      </c>
      <c r="G4" s="8" t="s">
        <v>19</v>
      </c>
      <c r="H4" s="8" t="s">
        <v>16</v>
      </c>
      <c r="I4" s="8" t="s">
        <v>18</v>
      </c>
      <c r="J4" s="8" t="s">
        <v>17</v>
      </c>
      <c r="K4" s="9" t="s">
        <v>6</v>
      </c>
      <c r="L4" s="8" t="s">
        <v>13</v>
      </c>
      <c r="M4" s="8" t="s">
        <v>10</v>
      </c>
      <c r="N4" s="8" t="s">
        <v>11</v>
      </c>
      <c r="O4" s="8" t="s">
        <v>15</v>
      </c>
      <c r="P4" s="8" t="s">
        <v>12</v>
      </c>
      <c r="Q4" s="8" t="s">
        <v>14</v>
      </c>
      <c r="R4" s="8" t="s">
        <v>9</v>
      </c>
      <c r="S4" s="9" t="s">
        <v>6</v>
      </c>
      <c r="T4" s="8" t="s">
        <v>7</v>
      </c>
      <c r="U4" s="8" t="s">
        <v>8</v>
      </c>
      <c r="V4" s="9" t="s">
        <v>6</v>
      </c>
      <c r="W4" s="8" t="s">
        <v>3</v>
      </c>
      <c r="X4" s="8" t="s">
        <v>4</v>
      </c>
      <c r="Y4" s="8" t="s">
        <v>5</v>
      </c>
    </row>
    <row r="5" spans="1:33" ht="15.75" hidden="1" x14ac:dyDescent="0.25">
      <c r="A5" s="7"/>
      <c r="B5" s="6"/>
      <c r="C5" s="5"/>
      <c r="D5" s="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33" s="26" customFormat="1" ht="62.4" x14ac:dyDescent="0.3">
      <c r="A6" s="27">
        <v>1</v>
      </c>
      <c r="B6" s="3" t="s">
        <v>317</v>
      </c>
      <c r="C6" s="3" t="s">
        <v>316</v>
      </c>
      <c r="D6" s="54">
        <v>3802001325</v>
      </c>
      <c r="E6" s="49">
        <v>140.84774999999999</v>
      </c>
      <c r="F6" s="49">
        <v>35.728499999999997</v>
      </c>
      <c r="G6" s="49">
        <v>8.9868000000000006</v>
      </c>
      <c r="H6" s="49">
        <v>9.0530000000000008</v>
      </c>
      <c r="I6" s="49">
        <v>9.0066000000000006</v>
      </c>
      <c r="J6" s="49">
        <v>8.6821000000000002</v>
      </c>
      <c r="K6" s="49">
        <v>60.728549999999991</v>
      </c>
      <c r="L6" s="49">
        <v>8.3377499999999998</v>
      </c>
      <c r="M6" s="49">
        <v>8.6689000000000007</v>
      </c>
      <c r="N6" s="49">
        <v>8.4635999999999996</v>
      </c>
      <c r="O6" s="49">
        <v>8.4635999999999996</v>
      </c>
      <c r="P6" s="49">
        <v>8.9337999999999997</v>
      </c>
      <c r="Q6" s="49">
        <v>9.0396999999999998</v>
      </c>
      <c r="R6" s="49">
        <v>8.8211999999999993</v>
      </c>
      <c r="S6" s="49">
        <v>17.715200000000003</v>
      </c>
      <c r="T6" s="49">
        <v>8.8609000000000009</v>
      </c>
      <c r="U6" s="49">
        <v>8.8543000000000003</v>
      </c>
      <c r="V6" s="49">
        <v>26.6755</v>
      </c>
      <c r="W6" s="49">
        <v>8.5828000000000007</v>
      </c>
      <c r="X6" s="49">
        <v>9.0794999999999995</v>
      </c>
      <c r="Y6" s="49">
        <v>9.0131999999999994</v>
      </c>
      <c r="AA6" s="26">
        <f>AVERAGE(AB6:AC6)</f>
        <v>0.8857600000000001</v>
      </c>
      <c r="AB6" s="26">
        <f>ABS(T6/10)</f>
        <v>0.88609000000000004</v>
      </c>
      <c r="AC6" s="26">
        <f>ABS(U6/10)</f>
        <v>0.88543000000000005</v>
      </c>
      <c r="AD6" s="26">
        <f>AVERAGE(AE6:AG6)</f>
        <v>0.88918333333333333</v>
      </c>
      <c r="AE6" s="26">
        <f>ABS(W6/10)</f>
        <v>0.85828000000000004</v>
      </c>
      <c r="AF6" s="26">
        <f>ABS(X6/10)</f>
        <v>0.90794999999999992</v>
      </c>
      <c r="AG6" s="26">
        <f>ABS(Y6/10)</f>
        <v>0.9013199999999999</v>
      </c>
    </row>
    <row r="7" spans="1:33" s="2" customFormat="1" ht="78" x14ac:dyDescent="0.3">
      <c r="A7" s="27">
        <v>2</v>
      </c>
      <c r="B7" s="18" t="s">
        <v>315</v>
      </c>
      <c r="C7" s="18" t="s">
        <v>314</v>
      </c>
      <c r="D7" s="53">
        <v>3802001477</v>
      </c>
      <c r="E7" s="50">
        <v>142.83440000000002</v>
      </c>
      <c r="F7" s="50">
        <v>36.110500000000002</v>
      </c>
      <c r="G7" s="50">
        <v>9.2025000000000006</v>
      </c>
      <c r="H7" s="50">
        <v>9.0675000000000008</v>
      </c>
      <c r="I7" s="50">
        <v>8.9939</v>
      </c>
      <c r="J7" s="50">
        <v>8.8466000000000005</v>
      </c>
      <c r="K7" s="50">
        <v>61.987700000000004</v>
      </c>
      <c r="L7" s="50">
        <v>8.8650000000000002</v>
      </c>
      <c r="M7" s="50">
        <v>8.9079999999999995</v>
      </c>
      <c r="N7" s="50">
        <v>8.8650000000000002</v>
      </c>
      <c r="O7" s="50">
        <v>8.8650000000000002</v>
      </c>
      <c r="P7" s="50">
        <v>8.9079999999999995</v>
      </c>
      <c r="Q7" s="50">
        <v>8.7484999999999999</v>
      </c>
      <c r="R7" s="50">
        <v>8.8282000000000007</v>
      </c>
      <c r="S7" s="50">
        <v>17.840499999999999</v>
      </c>
      <c r="T7" s="50">
        <v>8.9263999999999992</v>
      </c>
      <c r="U7" s="50">
        <v>8.9140999999999995</v>
      </c>
      <c r="V7" s="50">
        <v>26.895700000000001</v>
      </c>
      <c r="W7" s="50">
        <v>8.8895999999999997</v>
      </c>
      <c r="X7" s="50">
        <v>8.9816000000000003</v>
      </c>
      <c r="Y7" s="50">
        <v>9.0244999999999997</v>
      </c>
      <c r="AA7" s="26">
        <f t="shared" ref="AA7:AA16" si="0">AVERAGE(AB7:AC7)</f>
        <v>0.89202499999999985</v>
      </c>
      <c r="AB7" s="26">
        <f t="shared" ref="AB7:AB16" si="1">ABS(T7/10)</f>
        <v>0.89263999999999988</v>
      </c>
      <c r="AC7" s="26">
        <f t="shared" ref="AC7:AC16" si="2">ABS(U7/10)</f>
        <v>0.89140999999999992</v>
      </c>
      <c r="AD7" s="26">
        <f t="shared" ref="AD7:AD16" si="3">AVERAGE(AE7:AG7)</f>
        <v>0.89652333333333323</v>
      </c>
      <c r="AE7" s="26">
        <f t="shared" ref="AE7:AE16" si="4">ABS(W7/10)</f>
        <v>0.88895999999999997</v>
      </c>
      <c r="AF7" s="26">
        <f t="shared" ref="AF7:AF16" si="5">ABS(X7/10)</f>
        <v>0.89816000000000007</v>
      </c>
      <c r="AG7" s="26">
        <f t="shared" ref="AG7:AG16" si="6">ABS(Y7/10)</f>
        <v>0.90244999999999997</v>
      </c>
    </row>
    <row r="8" spans="1:33" s="15" customFormat="1" ht="78" x14ac:dyDescent="0.3">
      <c r="A8" s="27">
        <v>3</v>
      </c>
      <c r="B8" s="18" t="s">
        <v>299</v>
      </c>
      <c r="C8" s="18" t="s">
        <v>298</v>
      </c>
      <c r="D8" s="53">
        <v>3802001928</v>
      </c>
      <c r="E8" s="50">
        <v>130.67500000000001</v>
      </c>
      <c r="F8" s="50">
        <v>35.400000000000006</v>
      </c>
      <c r="G8" s="50">
        <v>8.65</v>
      </c>
      <c r="H8" s="50">
        <v>8.65</v>
      </c>
      <c r="I8" s="50">
        <v>9.15</v>
      </c>
      <c r="J8" s="50">
        <v>8.9499999999999993</v>
      </c>
      <c r="K8" s="50">
        <v>54.325000000000003</v>
      </c>
      <c r="L8" s="50">
        <v>7.4250000000000007</v>
      </c>
      <c r="M8" s="50">
        <v>8.3000000000000007</v>
      </c>
      <c r="N8" s="50">
        <v>8.6</v>
      </c>
      <c r="O8" s="50">
        <v>6.85</v>
      </c>
      <c r="P8" s="50">
        <v>7.55</v>
      </c>
      <c r="Q8" s="50">
        <v>7.55</v>
      </c>
      <c r="R8" s="50">
        <v>8.0500000000000007</v>
      </c>
      <c r="S8" s="50">
        <v>18.25</v>
      </c>
      <c r="T8" s="50">
        <v>9.75</v>
      </c>
      <c r="U8" s="50">
        <v>8.5</v>
      </c>
      <c r="V8" s="50">
        <v>22.7</v>
      </c>
      <c r="W8" s="50">
        <v>7.15</v>
      </c>
      <c r="X8" s="50">
        <v>8.1</v>
      </c>
      <c r="Y8" s="50">
        <v>7.45</v>
      </c>
      <c r="AA8" s="26">
        <f t="shared" si="0"/>
        <v>0.91249999999999998</v>
      </c>
      <c r="AB8" s="26">
        <f t="shared" si="1"/>
        <v>0.97499999999999998</v>
      </c>
      <c r="AC8" s="26">
        <f t="shared" si="2"/>
        <v>0.85</v>
      </c>
      <c r="AD8" s="26">
        <f t="shared" si="3"/>
        <v>0.75666666666666671</v>
      </c>
      <c r="AE8" s="26">
        <f t="shared" si="4"/>
        <v>0.71500000000000008</v>
      </c>
      <c r="AF8" s="26">
        <f t="shared" si="5"/>
        <v>0.80999999999999994</v>
      </c>
      <c r="AG8" s="26">
        <f t="shared" si="6"/>
        <v>0.745</v>
      </c>
    </row>
    <row r="9" spans="1:33" s="2" customFormat="1" ht="62.4" x14ac:dyDescent="0.3">
      <c r="A9" s="27">
        <v>4</v>
      </c>
      <c r="B9" s="27" t="s">
        <v>319</v>
      </c>
      <c r="C9" s="27" t="s">
        <v>318</v>
      </c>
      <c r="D9" s="52">
        <v>3802002287</v>
      </c>
      <c r="E9" s="51">
        <v>152.51829999999998</v>
      </c>
      <c r="F9" s="51">
        <v>38.154399999999995</v>
      </c>
      <c r="G9" s="51">
        <v>9.5441000000000003</v>
      </c>
      <c r="H9" s="51">
        <v>9.5734999999999992</v>
      </c>
      <c r="I9" s="51">
        <v>9.5662000000000003</v>
      </c>
      <c r="J9" s="51">
        <v>9.4705999999999992</v>
      </c>
      <c r="K9" s="51">
        <v>65.533000000000001</v>
      </c>
      <c r="L9" s="51">
        <v>9.1875</v>
      </c>
      <c r="M9" s="51">
        <v>9.1984999999999992</v>
      </c>
      <c r="N9" s="51">
        <v>9.5294000000000008</v>
      </c>
      <c r="O9" s="51">
        <v>9.5146999999999995</v>
      </c>
      <c r="P9" s="51">
        <v>9.875</v>
      </c>
      <c r="Q9" s="51">
        <v>9.1691000000000003</v>
      </c>
      <c r="R9" s="51">
        <v>9.0587999999999997</v>
      </c>
      <c r="S9" s="51">
        <v>19.742599999999999</v>
      </c>
      <c r="T9" s="51">
        <v>9.875</v>
      </c>
      <c r="U9" s="51">
        <v>9.8675999999999995</v>
      </c>
      <c r="V9" s="51">
        <v>29.0883</v>
      </c>
      <c r="W9" s="51">
        <v>9.25</v>
      </c>
      <c r="X9" s="51">
        <v>9.8824000000000005</v>
      </c>
      <c r="Y9" s="51">
        <v>9.9558999999999997</v>
      </c>
      <c r="AA9" s="26">
        <f t="shared" si="0"/>
        <v>0.98713000000000006</v>
      </c>
      <c r="AB9" s="26">
        <f t="shared" si="1"/>
        <v>0.98750000000000004</v>
      </c>
      <c r="AC9" s="26">
        <f t="shared" si="2"/>
        <v>0.98675999999999997</v>
      </c>
      <c r="AD9" s="26">
        <f t="shared" si="3"/>
        <v>0.96960999999999997</v>
      </c>
      <c r="AE9" s="26">
        <f t="shared" si="4"/>
        <v>0.92500000000000004</v>
      </c>
      <c r="AF9" s="26">
        <f t="shared" si="5"/>
        <v>0.98824000000000001</v>
      </c>
      <c r="AG9" s="26">
        <f t="shared" si="6"/>
        <v>0.99558999999999997</v>
      </c>
    </row>
    <row r="10" spans="1:33" s="2" customFormat="1" ht="78" x14ac:dyDescent="0.3">
      <c r="A10" s="27">
        <v>5</v>
      </c>
      <c r="B10" s="18" t="s">
        <v>303</v>
      </c>
      <c r="C10" s="18" t="s">
        <v>302</v>
      </c>
      <c r="D10" s="53">
        <v>3802003379</v>
      </c>
      <c r="E10" s="50">
        <v>95.316749999999999</v>
      </c>
      <c r="F10" s="50">
        <v>29.427500000000002</v>
      </c>
      <c r="G10" s="50">
        <v>7.0228999999999999</v>
      </c>
      <c r="H10" s="50">
        <v>7.5724999999999998</v>
      </c>
      <c r="I10" s="50">
        <v>7.2519</v>
      </c>
      <c r="J10" s="50">
        <v>7.5801999999999996</v>
      </c>
      <c r="K10" s="50">
        <v>36.683250000000001</v>
      </c>
      <c r="L10" s="50">
        <v>6.0572499999999998</v>
      </c>
      <c r="M10" s="50">
        <v>4.8779000000000003</v>
      </c>
      <c r="N10" s="50">
        <v>4.6106999999999996</v>
      </c>
      <c r="O10" s="50">
        <v>4.5190999999999999</v>
      </c>
      <c r="P10" s="50">
        <v>7.7709999999999999</v>
      </c>
      <c r="Q10" s="50">
        <v>4.0762999999999998</v>
      </c>
      <c r="R10" s="50">
        <v>4.7709999999999999</v>
      </c>
      <c r="S10" s="50">
        <v>13.9389</v>
      </c>
      <c r="T10" s="50">
        <v>7.3434999999999997</v>
      </c>
      <c r="U10" s="50">
        <v>6.5953999999999997</v>
      </c>
      <c r="V10" s="50">
        <v>15.267099999999999</v>
      </c>
      <c r="W10" s="50">
        <v>4.7786</v>
      </c>
      <c r="X10" s="50">
        <v>6.3434999999999997</v>
      </c>
      <c r="Y10" s="50">
        <v>4.1449999999999996</v>
      </c>
      <c r="AA10" s="26">
        <f t="shared" si="0"/>
        <v>0.69694499999999993</v>
      </c>
      <c r="AB10" s="26">
        <f t="shared" si="1"/>
        <v>0.73434999999999995</v>
      </c>
      <c r="AC10" s="26">
        <f t="shared" si="2"/>
        <v>0.65954000000000002</v>
      </c>
      <c r="AD10" s="26">
        <f t="shared" si="3"/>
        <v>0.50890333333333337</v>
      </c>
      <c r="AE10" s="26">
        <f t="shared" si="4"/>
        <v>0.47786000000000001</v>
      </c>
      <c r="AF10" s="26">
        <f t="shared" si="5"/>
        <v>0.63434999999999997</v>
      </c>
      <c r="AG10" s="26">
        <f t="shared" si="6"/>
        <v>0.41449999999999998</v>
      </c>
    </row>
    <row r="11" spans="1:33" s="2" customFormat="1" ht="62.4" x14ac:dyDescent="0.3">
      <c r="A11" s="27">
        <v>6</v>
      </c>
      <c r="B11" s="3" t="s">
        <v>305</v>
      </c>
      <c r="C11" s="3" t="s">
        <v>304</v>
      </c>
      <c r="D11" s="54">
        <v>3802007172</v>
      </c>
      <c r="E11" s="49">
        <v>151.035</v>
      </c>
      <c r="F11" s="49">
        <v>38.42</v>
      </c>
      <c r="G11" s="49">
        <v>9.7100000000000009</v>
      </c>
      <c r="H11" s="49">
        <v>9.7199999999999989</v>
      </c>
      <c r="I11" s="49">
        <v>9.6900000000000013</v>
      </c>
      <c r="J11" s="49">
        <v>9.3000000000000007</v>
      </c>
      <c r="K11" s="49">
        <v>64.914999999999992</v>
      </c>
      <c r="L11" s="49">
        <v>9.7650000000000006</v>
      </c>
      <c r="M11" s="49">
        <v>9.48</v>
      </c>
      <c r="N11" s="49">
        <v>9.49</v>
      </c>
      <c r="O11" s="49">
        <v>8.81</v>
      </c>
      <c r="P11" s="49">
        <v>9.27</v>
      </c>
      <c r="Q11" s="49">
        <v>9.08</v>
      </c>
      <c r="R11" s="49">
        <v>9.02</v>
      </c>
      <c r="S11" s="49">
        <v>19.25</v>
      </c>
      <c r="T11" s="49">
        <v>9.6</v>
      </c>
      <c r="U11" s="49">
        <v>9.65</v>
      </c>
      <c r="V11" s="49">
        <v>28.45</v>
      </c>
      <c r="W11" s="49">
        <v>9.16</v>
      </c>
      <c r="X11" s="49">
        <v>9.629999999999999</v>
      </c>
      <c r="Y11" s="49">
        <v>9.66</v>
      </c>
      <c r="AA11" s="26">
        <f t="shared" si="0"/>
        <v>0.96250000000000002</v>
      </c>
      <c r="AB11" s="26">
        <f t="shared" si="1"/>
        <v>0.96</v>
      </c>
      <c r="AC11" s="26">
        <f t="shared" si="2"/>
        <v>0.96500000000000008</v>
      </c>
      <c r="AD11" s="26">
        <f t="shared" si="3"/>
        <v>0.94833333333333325</v>
      </c>
      <c r="AE11" s="26">
        <f t="shared" si="4"/>
        <v>0.91600000000000004</v>
      </c>
      <c r="AF11" s="26">
        <f t="shared" si="5"/>
        <v>0.96299999999999986</v>
      </c>
      <c r="AG11" s="26">
        <f t="shared" si="6"/>
        <v>0.96599999999999997</v>
      </c>
    </row>
    <row r="12" spans="1:33" s="2" customFormat="1" ht="62.4" x14ac:dyDescent="0.3">
      <c r="A12" s="27">
        <v>7</v>
      </c>
      <c r="B12" s="3" t="s">
        <v>307</v>
      </c>
      <c r="C12" s="3" t="s">
        <v>306</v>
      </c>
      <c r="D12" s="54">
        <v>3802007278</v>
      </c>
      <c r="E12" s="49">
        <v>155.65134999999998</v>
      </c>
      <c r="F12" s="49">
        <v>38.893999999999998</v>
      </c>
      <c r="G12" s="49">
        <v>9.8181999999999992</v>
      </c>
      <c r="H12" s="49">
        <v>9.8181999999999992</v>
      </c>
      <c r="I12" s="49">
        <v>9.6667000000000005</v>
      </c>
      <c r="J12" s="49">
        <v>9.5908999999999995</v>
      </c>
      <c r="K12" s="49">
        <v>67.409049999999993</v>
      </c>
      <c r="L12" s="49">
        <v>9.4545500000000011</v>
      </c>
      <c r="M12" s="49">
        <v>9.6515000000000004</v>
      </c>
      <c r="N12" s="49">
        <v>9.6667000000000005</v>
      </c>
      <c r="O12" s="49">
        <v>9.5908999999999995</v>
      </c>
      <c r="P12" s="49">
        <v>9.5606000000000009</v>
      </c>
      <c r="Q12" s="49">
        <v>9.5908999999999995</v>
      </c>
      <c r="R12" s="49">
        <v>9.8939000000000004</v>
      </c>
      <c r="S12" s="49">
        <v>19.787800000000001</v>
      </c>
      <c r="T12" s="49">
        <v>9.8939000000000004</v>
      </c>
      <c r="U12" s="49">
        <v>9.8939000000000004</v>
      </c>
      <c r="V12" s="49">
        <v>29.560500000000001</v>
      </c>
      <c r="W12" s="49">
        <v>9.6515000000000004</v>
      </c>
      <c r="X12" s="49">
        <v>9.9544999999999995</v>
      </c>
      <c r="Y12" s="49">
        <v>9.9544999999999995</v>
      </c>
      <c r="AA12" s="26">
        <f t="shared" si="0"/>
        <v>0.98938999999999999</v>
      </c>
      <c r="AB12" s="26">
        <f t="shared" si="1"/>
        <v>0.98938999999999999</v>
      </c>
      <c r="AC12" s="26">
        <f t="shared" si="2"/>
        <v>0.98938999999999999</v>
      </c>
      <c r="AD12" s="26">
        <f t="shared" si="3"/>
        <v>0.98534999999999995</v>
      </c>
      <c r="AE12" s="26">
        <f t="shared" si="4"/>
        <v>0.96515000000000006</v>
      </c>
      <c r="AF12" s="26">
        <f t="shared" si="5"/>
        <v>0.99544999999999995</v>
      </c>
      <c r="AG12" s="26">
        <f t="shared" si="6"/>
        <v>0.99544999999999995</v>
      </c>
    </row>
    <row r="13" spans="1:33" s="2" customFormat="1" ht="62.4" x14ac:dyDescent="0.3">
      <c r="A13" s="27">
        <v>8</v>
      </c>
      <c r="B13" s="3" t="s">
        <v>309</v>
      </c>
      <c r="C13" s="3" t="s">
        <v>308</v>
      </c>
      <c r="D13" s="54">
        <v>3802007454</v>
      </c>
      <c r="E13" s="49">
        <v>154.70660000000001</v>
      </c>
      <c r="F13" s="49">
        <v>39.146700000000003</v>
      </c>
      <c r="G13" s="49">
        <v>9.84</v>
      </c>
      <c r="H13" s="49">
        <v>9.7066999999999997</v>
      </c>
      <c r="I13" s="49">
        <v>9.8267000000000007</v>
      </c>
      <c r="J13" s="49">
        <v>9.7733000000000008</v>
      </c>
      <c r="K13" s="49">
        <v>66.999899999999997</v>
      </c>
      <c r="L13" s="49">
        <v>9.52</v>
      </c>
      <c r="M13" s="49">
        <v>9.6133000000000006</v>
      </c>
      <c r="N13" s="49">
        <v>9.6133000000000006</v>
      </c>
      <c r="O13" s="49">
        <v>9.4666999999999994</v>
      </c>
      <c r="P13" s="49">
        <v>9.6</v>
      </c>
      <c r="Q13" s="49">
        <v>9.5732999999999997</v>
      </c>
      <c r="R13" s="49">
        <v>9.6133000000000006</v>
      </c>
      <c r="S13" s="49">
        <v>19.600000000000001</v>
      </c>
      <c r="T13" s="49">
        <v>9.8267000000000007</v>
      </c>
      <c r="U13" s="49">
        <v>9.7733000000000008</v>
      </c>
      <c r="V13" s="49">
        <v>28.96</v>
      </c>
      <c r="W13" s="49">
        <v>9.3866999999999994</v>
      </c>
      <c r="X13" s="49">
        <v>9.76</v>
      </c>
      <c r="Y13" s="49">
        <v>9.8132999999999999</v>
      </c>
      <c r="AA13" s="26">
        <f t="shared" si="0"/>
        <v>0.98</v>
      </c>
      <c r="AB13" s="26">
        <f t="shared" si="1"/>
        <v>0.98267000000000004</v>
      </c>
      <c r="AC13" s="26">
        <f t="shared" si="2"/>
        <v>0.97733000000000003</v>
      </c>
      <c r="AD13" s="26">
        <f t="shared" si="3"/>
        <v>0.96533333333333327</v>
      </c>
      <c r="AE13" s="26">
        <f t="shared" si="4"/>
        <v>0.93866999999999989</v>
      </c>
      <c r="AF13" s="26">
        <f t="shared" si="5"/>
        <v>0.97599999999999998</v>
      </c>
      <c r="AG13" s="26">
        <f t="shared" si="6"/>
        <v>0.98133000000000004</v>
      </c>
    </row>
    <row r="14" spans="1:33" s="2" customFormat="1" ht="62.4" x14ac:dyDescent="0.3">
      <c r="A14" s="27">
        <v>9</v>
      </c>
      <c r="B14" s="3" t="s">
        <v>313</v>
      </c>
      <c r="C14" s="3" t="s">
        <v>312</v>
      </c>
      <c r="D14" s="54">
        <v>3802007461</v>
      </c>
      <c r="E14" s="49">
        <v>158.72460000000001</v>
      </c>
      <c r="F14" s="49">
        <v>39.463799999999999</v>
      </c>
      <c r="G14" s="49">
        <v>9.8841000000000001</v>
      </c>
      <c r="H14" s="49">
        <v>9.9275000000000002</v>
      </c>
      <c r="I14" s="49">
        <v>9.8116000000000003</v>
      </c>
      <c r="J14" s="49">
        <v>9.8406000000000002</v>
      </c>
      <c r="K14" s="49">
        <v>69.405799999999999</v>
      </c>
      <c r="L14" s="49">
        <v>9.8696000000000002</v>
      </c>
      <c r="M14" s="49">
        <v>9.9275000000000002</v>
      </c>
      <c r="N14" s="49">
        <v>9.9130000000000003</v>
      </c>
      <c r="O14" s="49">
        <v>9.9275000000000002</v>
      </c>
      <c r="P14" s="49">
        <v>9.9710000000000001</v>
      </c>
      <c r="Q14" s="49">
        <v>9.8986000000000001</v>
      </c>
      <c r="R14" s="49">
        <v>9.8986000000000001</v>
      </c>
      <c r="S14" s="49">
        <v>19.956499999999998</v>
      </c>
      <c r="T14" s="49">
        <v>9.9710000000000001</v>
      </c>
      <c r="U14" s="49">
        <v>9.9855</v>
      </c>
      <c r="V14" s="49">
        <v>29.898500000000002</v>
      </c>
      <c r="W14" s="49">
        <v>9.9420000000000002</v>
      </c>
      <c r="X14" s="49">
        <v>9.9855</v>
      </c>
      <c r="Y14" s="49">
        <v>9.9710000000000001</v>
      </c>
      <c r="AA14" s="26">
        <f t="shared" si="0"/>
        <v>0.99782499999999996</v>
      </c>
      <c r="AB14" s="26">
        <f t="shared" si="1"/>
        <v>0.99709999999999999</v>
      </c>
      <c r="AC14" s="26">
        <f t="shared" si="2"/>
        <v>0.99855000000000005</v>
      </c>
      <c r="AD14" s="26">
        <f t="shared" si="3"/>
        <v>0.99661666666666671</v>
      </c>
      <c r="AE14" s="26">
        <f t="shared" si="4"/>
        <v>0.99419999999999997</v>
      </c>
      <c r="AF14" s="26">
        <f t="shared" si="5"/>
        <v>0.99855000000000005</v>
      </c>
      <c r="AG14" s="26">
        <f t="shared" si="6"/>
        <v>0.99709999999999999</v>
      </c>
    </row>
    <row r="15" spans="1:33" s="15" customFormat="1" ht="62.4" x14ac:dyDescent="0.3">
      <c r="A15" s="27">
        <v>10</v>
      </c>
      <c r="B15" s="3" t="s">
        <v>311</v>
      </c>
      <c r="C15" s="3" t="s">
        <v>310</v>
      </c>
      <c r="D15" s="54">
        <v>3802009282</v>
      </c>
      <c r="E15" s="49">
        <v>131.1088</v>
      </c>
      <c r="F15" s="49">
        <v>32.043400000000005</v>
      </c>
      <c r="G15" s="49">
        <v>7.7826000000000004</v>
      </c>
      <c r="H15" s="49">
        <v>8.0977999999999994</v>
      </c>
      <c r="I15" s="49">
        <v>8</v>
      </c>
      <c r="J15" s="49">
        <v>8.1630000000000003</v>
      </c>
      <c r="K15" s="49">
        <v>56.717500000000001</v>
      </c>
      <c r="L15" s="49">
        <v>8.1086999999999989</v>
      </c>
      <c r="M15" s="49">
        <v>8.0761000000000003</v>
      </c>
      <c r="N15" s="49">
        <v>8.2173999999999996</v>
      </c>
      <c r="O15" s="49">
        <v>7.9457000000000004</v>
      </c>
      <c r="P15" s="49">
        <v>8.3912999999999993</v>
      </c>
      <c r="Q15" s="49">
        <v>8.1412999999999993</v>
      </c>
      <c r="R15" s="49">
        <v>7.8369999999999997</v>
      </c>
      <c r="S15" s="49">
        <v>16.837</v>
      </c>
      <c r="T15" s="49">
        <v>8.3912999999999993</v>
      </c>
      <c r="U15" s="49">
        <v>8.4457000000000004</v>
      </c>
      <c r="V15" s="49">
        <v>25.510899999999999</v>
      </c>
      <c r="W15" s="49">
        <v>8.3912999999999993</v>
      </c>
      <c r="X15" s="49">
        <v>8.4673999999999996</v>
      </c>
      <c r="Y15" s="49">
        <v>8.6522000000000006</v>
      </c>
      <c r="AA15" s="26">
        <f t="shared" si="0"/>
        <v>0.84184999999999999</v>
      </c>
      <c r="AB15" s="26">
        <f t="shared" si="1"/>
        <v>0.83912999999999993</v>
      </c>
      <c r="AC15" s="26">
        <f t="shared" si="2"/>
        <v>0.84457000000000004</v>
      </c>
      <c r="AD15" s="26">
        <f t="shared" si="3"/>
        <v>0.85036333333333347</v>
      </c>
      <c r="AE15" s="26">
        <f t="shared" si="4"/>
        <v>0.83912999999999993</v>
      </c>
      <c r="AF15" s="26">
        <f t="shared" si="5"/>
        <v>0.84673999999999994</v>
      </c>
      <c r="AG15" s="26">
        <f t="shared" si="6"/>
        <v>0.8652200000000001</v>
      </c>
    </row>
    <row r="16" spans="1:33" s="19" customFormat="1" ht="46.8" x14ac:dyDescent="0.3">
      <c r="A16" s="27">
        <v>11</v>
      </c>
      <c r="B16" s="21" t="s">
        <v>301</v>
      </c>
      <c r="C16" s="21" t="s">
        <v>300</v>
      </c>
      <c r="D16" s="55">
        <v>3802012013</v>
      </c>
      <c r="E16" s="62">
        <v>105.90559999999999</v>
      </c>
      <c r="F16" s="62">
        <v>32.243299999999998</v>
      </c>
      <c r="G16" s="62">
        <v>8.2162000000000006</v>
      </c>
      <c r="H16" s="62">
        <v>7.7568000000000001</v>
      </c>
      <c r="I16" s="62">
        <v>8.0810999999999993</v>
      </c>
      <c r="J16" s="62">
        <v>8.1891999999999996</v>
      </c>
      <c r="K16" s="62">
        <v>35.851300000000002</v>
      </c>
      <c r="L16" s="62">
        <v>8.4189000000000007</v>
      </c>
      <c r="M16" s="62">
        <v>5.2161999999999997</v>
      </c>
      <c r="N16" s="62">
        <v>4.6215999999999999</v>
      </c>
      <c r="O16" s="62">
        <v>4.3513999999999999</v>
      </c>
      <c r="P16" s="62">
        <v>4.9459</v>
      </c>
      <c r="Q16" s="62">
        <v>4.3513999999999999</v>
      </c>
      <c r="R16" s="62">
        <v>3.9459</v>
      </c>
      <c r="S16" s="62">
        <v>15.946000000000002</v>
      </c>
      <c r="T16" s="62">
        <v>7.4865000000000004</v>
      </c>
      <c r="U16" s="62">
        <v>8.4595000000000002</v>
      </c>
      <c r="V16" s="62">
        <v>21.865000000000002</v>
      </c>
      <c r="W16" s="62">
        <v>8.3513999999999999</v>
      </c>
      <c r="X16" s="62">
        <v>7.0541</v>
      </c>
      <c r="Y16" s="62">
        <v>6.4595000000000002</v>
      </c>
      <c r="AA16" s="26">
        <f t="shared" si="0"/>
        <v>0.79730000000000001</v>
      </c>
      <c r="AB16" s="26">
        <f t="shared" si="1"/>
        <v>0.74865000000000004</v>
      </c>
      <c r="AC16" s="26">
        <f t="shared" si="2"/>
        <v>0.84594999999999998</v>
      </c>
      <c r="AD16" s="26">
        <f t="shared" si="3"/>
        <v>0.72883333333333333</v>
      </c>
      <c r="AE16" s="26">
        <f t="shared" si="4"/>
        <v>0.83513999999999999</v>
      </c>
      <c r="AF16" s="26">
        <f t="shared" si="5"/>
        <v>0.70540999999999998</v>
      </c>
      <c r="AG16" s="26">
        <f t="shared" si="6"/>
        <v>0.64595000000000002</v>
      </c>
    </row>
    <row r="17" spans="5:33" ht="15" x14ac:dyDescent="0.25">
      <c r="E17" s="82">
        <f>AVERAGE(E6:E16)</f>
        <v>138.12037727272727</v>
      </c>
      <c r="F17" s="82">
        <f t="shared" ref="F17:Y17" si="7">AVERAGE(F6:F16)</f>
        <v>35.912009090909095</v>
      </c>
      <c r="G17" s="82">
        <f t="shared" si="7"/>
        <v>8.9688545454545459</v>
      </c>
      <c r="H17" s="82">
        <f t="shared" si="7"/>
        <v>8.9948636363636343</v>
      </c>
      <c r="I17" s="82">
        <f t="shared" si="7"/>
        <v>9.0040636363636377</v>
      </c>
      <c r="J17" s="82">
        <f t="shared" si="7"/>
        <v>8.9442272727272716</v>
      </c>
      <c r="K17" s="82">
        <f t="shared" si="7"/>
        <v>58.232368181818181</v>
      </c>
      <c r="L17" s="82">
        <f t="shared" si="7"/>
        <v>8.6372045454545461</v>
      </c>
      <c r="M17" s="82">
        <f t="shared" si="7"/>
        <v>8.3561727272727264</v>
      </c>
      <c r="N17" s="82">
        <f t="shared" si="7"/>
        <v>8.3264272727272726</v>
      </c>
      <c r="O17" s="82">
        <f t="shared" si="7"/>
        <v>8.027690909090909</v>
      </c>
      <c r="P17" s="82">
        <f t="shared" si="7"/>
        <v>8.6160545454545456</v>
      </c>
      <c r="Q17" s="82">
        <f t="shared" si="7"/>
        <v>8.1108272727272723</v>
      </c>
      <c r="R17" s="82">
        <f t="shared" si="7"/>
        <v>8.1579909090909091</v>
      </c>
      <c r="S17" s="82">
        <f t="shared" si="7"/>
        <v>18.078590909090909</v>
      </c>
      <c r="T17" s="82">
        <f t="shared" si="7"/>
        <v>9.0841090909090934</v>
      </c>
      <c r="U17" s="82">
        <f t="shared" si="7"/>
        <v>8.9944818181818178</v>
      </c>
      <c r="V17" s="82">
        <f t="shared" si="7"/>
        <v>25.897409090909093</v>
      </c>
      <c r="W17" s="82">
        <f t="shared" si="7"/>
        <v>8.5030818181818191</v>
      </c>
      <c r="X17" s="82">
        <f t="shared" si="7"/>
        <v>8.8398636363636367</v>
      </c>
      <c r="Y17" s="82">
        <f t="shared" si="7"/>
        <v>8.5544636363636375</v>
      </c>
      <c r="AA17" s="1">
        <f>AVERAGE(AA6:AA16)</f>
        <v>0.90392954545454562</v>
      </c>
      <c r="AB17" s="1">
        <f t="shared" ref="AB17:AG17" si="8">AVERAGE(AB6:AB16)</f>
        <v>0.90841090909090916</v>
      </c>
      <c r="AC17" s="1">
        <f t="shared" si="8"/>
        <v>0.89944818181818176</v>
      </c>
      <c r="AD17" s="1">
        <f t="shared" si="8"/>
        <v>0.8632469696969699</v>
      </c>
      <c r="AE17" s="1">
        <f t="shared" si="8"/>
        <v>0.85030818181818191</v>
      </c>
      <c r="AF17" s="1">
        <f t="shared" si="8"/>
        <v>0.88398636363636374</v>
      </c>
      <c r="AG17" s="1">
        <f t="shared" si="8"/>
        <v>0.85544636363636362</v>
      </c>
    </row>
  </sheetData>
  <sortState ref="B6:AA17">
    <sortCondition ref="D6:D17"/>
  </sortState>
  <mergeCells count="14">
    <mergeCell ref="K3:R3"/>
    <mergeCell ref="S3:U3"/>
    <mergeCell ref="V3:Y3"/>
    <mergeCell ref="A2:A3"/>
    <mergeCell ref="B2:B3"/>
    <mergeCell ref="C2:C3"/>
    <mergeCell ref="D2:D3"/>
    <mergeCell ref="E1:E4"/>
    <mergeCell ref="F1:Y1"/>
    <mergeCell ref="F2:J2"/>
    <mergeCell ref="K2:R2"/>
    <mergeCell ref="S2:U2"/>
    <mergeCell ref="V2:Y2"/>
    <mergeCell ref="F3:J3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topLeftCell="A6" zoomScale="57" zoomScaleNormal="57" workbookViewId="0">
      <selection activeCell="AA18" sqref="AA18:AG18"/>
    </sheetView>
  </sheetViews>
  <sheetFormatPr defaultColWidth="9.109375" defaultRowHeight="14.4" x14ac:dyDescent="0.3"/>
  <cols>
    <col min="1" max="1" width="9.109375" style="1"/>
    <col min="2" max="2" width="42.88671875" style="1" customWidth="1"/>
    <col min="3" max="3" width="29.33203125" style="1" customWidth="1"/>
    <col min="4" max="4" width="14.6640625" style="1" customWidth="1"/>
    <col min="5" max="16384" width="9.109375" style="1"/>
  </cols>
  <sheetData>
    <row r="1" spans="1:33" ht="63" hidden="1" customHeight="1" x14ac:dyDescent="0.25">
      <c r="A1" s="12" t="s">
        <v>1044</v>
      </c>
      <c r="B1" s="11"/>
      <c r="C1" s="11"/>
      <c r="D1" s="11"/>
      <c r="E1" s="99" t="s">
        <v>31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33" ht="78.75" customHeight="1" x14ac:dyDescent="0.3">
      <c r="A2" s="108" t="s">
        <v>29</v>
      </c>
      <c r="B2" s="110" t="s">
        <v>28</v>
      </c>
      <c r="C2" s="112" t="s">
        <v>27</v>
      </c>
      <c r="D2" s="112" t="s">
        <v>26</v>
      </c>
      <c r="E2" s="99"/>
      <c r="F2" s="101" t="s">
        <v>25</v>
      </c>
      <c r="G2" s="101"/>
      <c r="H2" s="101"/>
      <c r="I2" s="101"/>
      <c r="J2" s="101"/>
      <c r="K2" s="101" t="s">
        <v>24</v>
      </c>
      <c r="L2" s="101"/>
      <c r="M2" s="101"/>
      <c r="N2" s="101"/>
      <c r="O2" s="101"/>
      <c r="P2" s="101"/>
      <c r="Q2" s="101"/>
      <c r="R2" s="101"/>
      <c r="S2" s="101" t="s">
        <v>23</v>
      </c>
      <c r="T2" s="101"/>
      <c r="U2" s="101"/>
      <c r="V2" s="101" t="s">
        <v>22</v>
      </c>
      <c r="W2" s="101"/>
      <c r="X2" s="101"/>
      <c r="Y2" s="101"/>
    </row>
    <row r="3" spans="1:33" ht="15.75" customHeight="1" x14ac:dyDescent="0.3">
      <c r="A3" s="109"/>
      <c r="B3" s="111"/>
      <c r="C3" s="112"/>
      <c r="D3" s="112"/>
      <c r="E3" s="99"/>
      <c r="F3" s="102" t="s">
        <v>20</v>
      </c>
      <c r="G3" s="102"/>
      <c r="H3" s="102"/>
      <c r="I3" s="102"/>
      <c r="J3" s="102"/>
      <c r="K3" s="102" t="s">
        <v>20</v>
      </c>
      <c r="L3" s="102"/>
      <c r="M3" s="102"/>
      <c r="N3" s="102"/>
      <c r="O3" s="102"/>
      <c r="P3" s="102"/>
      <c r="Q3" s="102"/>
      <c r="R3" s="102"/>
      <c r="S3" s="102" t="s">
        <v>20</v>
      </c>
      <c r="T3" s="102"/>
      <c r="U3" s="102"/>
      <c r="V3" s="102" t="s">
        <v>20</v>
      </c>
      <c r="W3" s="102"/>
      <c r="X3" s="102"/>
      <c r="Y3" s="102"/>
    </row>
    <row r="4" spans="1:33" ht="82.5" customHeight="1" x14ac:dyDescent="0.3">
      <c r="A4" s="7"/>
      <c r="B4" s="6"/>
      <c r="C4" s="5"/>
      <c r="D4" s="5"/>
      <c r="E4" s="99"/>
      <c r="F4" s="9" t="s">
        <v>6</v>
      </c>
      <c r="G4" s="8" t="s">
        <v>19</v>
      </c>
      <c r="H4" s="8" t="s">
        <v>16</v>
      </c>
      <c r="I4" s="8" t="s">
        <v>18</v>
      </c>
      <c r="J4" s="8" t="s">
        <v>17</v>
      </c>
      <c r="K4" s="9" t="s">
        <v>6</v>
      </c>
      <c r="L4" s="8" t="s">
        <v>13</v>
      </c>
      <c r="M4" s="8" t="s">
        <v>10</v>
      </c>
      <c r="N4" s="8" t="s">
        <v>11</v>
      </c>
      <c r="O4" s="8" t="s">
        <v>15</v>
      </c>
      <c r="P4" s="8" t="s">
        <v>12</v>
      </c>
      <c r="Q4" s="8" t="s">
        <v>14</v>
      </c>
      <c r="R4" s="8" t="s">
        <v>9</v>
      </c>
      <c r="S4" s="9" t="s">
        <v>6</v>
      </c>
      <c r="T4" s="8" t="s">
        <v>7</v>
      </c>
      <c r="U4" s="8" t="s">
        <v>8</v>
      </c>
      <c r="V4" s="9" t="s">
        <v>6</v>
      </c>
      <c r="W4" s="8" t="s">
        <v>3</v>
      </c>
      <c r="X4" s="8" t="s">
        <v>4</v>
      </c>
      <c r="Y4" s="8" t="s">
        <v>5</v>
      </c>
    </row>
    <row r="5" spans="1:33" ht="15.75" x14ac:dyDescent="0.25">
      <c r="A5" s="7"/>
      <c r="B5" s="6"/>
      <c r="C5" s="5"/>
      <c r="D5" s="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33" s="2" customFormat="1" ht="78" x14ac:dyDescent="0.3">
      <c r="A6" s="3">
        <v>1</v>
      </c>
      <c r="B6" s="18" t="s">
        <v>329</v>
      </c>
      <c r="C6" s="18" t="s">
        <v>328</v>
      </c>
      <c r="D6" s="53">
        <v>8503002224</v>
      </c>
      <c r="E6" s="50">
        <v>111.26506666666666</v>
      </c>
      <c r="F6" s="50">
        <v>29.205350000000003</v>
      </c>
      <c r="G6" s="50">
        <v>7.0420666666666669</v>
      </c>
      <c r="H6" s="50">
        <v>6.9916</v>
      </c>
      <c r="I6" s="50">
        <v>7.3265833333333337</v>
      </c>
      <c r="J6" s="50">
        <v>7.8451000000000004</v>
      </c>
      <c r="K6" s="50">
        <v>46.489049999999992</v>
      </c>
      <c r="L6" s="50">
        <v>6.3846833333333333</v>
      </c>
      <c r="M6" s="50">
        <v>6.3097500000000002</v>
      </c>
      <c r="N6" s="50">
        <v>6.7660166666666663</v>
      </c>
      <c r="O6" s="50">
        <v>6.5084</v>
      </c>
      <c r="P6" s="50">
        <v>7.2659833333333337</v>
      </c>
      <c r="Q6" s="50">
        <v>6.8030166666666663</v>
      </c>
      <c r="R6" s="50">
        <v>6.4512</v>
      </c>
      <c r="S6" s="50">
        <v>14.932666666666666</v>
      </c>
      <c r="T6" s="50">
        <v>7.4764333333333326</v>
      </c>
      <c r="U6" s="50">
        <v>7.4562333333333335</v>
      </c>
      <c r="V6" s="50">
        <v>20.637999999999998</v>
      </c>
      <c r="W6" s="50">
        <v>6.0773999999999999</v>
      </c>
      <c r="X6" s="50">
        <v>7.1414166666666663</v>
      </c>
      <c r="Y6" s="50">
        <v>7.4191833333333328</v>
      </c>
      <c r="AA6" s="2">
        <f>AVERAGE(AB6:AC6)</f>
        <v>0.74663333333333326</v>
      </c>
      <c r="AB6" s="2">
        <f>ABS(T6/10)</f>
        <v>0.74764333333333322</v>
      </c>
      <c r="AC6" s="2">
        <f>ABS(U6/10)</f>
        <v>0.7456233333333333</v>
      </c>
      <c r="AD6" s="2">
        <f>AVERAGE(AE6:AG6)</f>
        <v>0.68793333333333317</v>
      </c>
      <c r="AE6" s="2">
        <f>ABS(W6/10)</f>
        <v>0.60773999999999995</v>
      </c>
      <c r="AF6" s="2">
        <f>ABS(X6/10)</f>
        <v>0.71414166666666667</v>
      </c>
      <c r="AG6" s="2">
        <f>ABS(Y6/10)</f>
        <v>0.74191833333333324</v>
      </c>
    </row>
    <row r="7" spans="1:33" s="2" customFormat="1" ht="62.4" x14ac:dyDescent="0.3">
      <c r="A7" s="3">
        <v>2</v>
      </c>
      <c r="B7" s="18" t="s">
        <v>327</v>
      </c>
      <c r="C7" s="18" t="s">
        <v>326</v>
      </c>
      <c r="D7" s="53">
        <v>8503002263</v>
      </c>
      <c r="E7" s="50">
        <v>88.079624999999993</v>
      </c>
      <c r="F7" s="50">
        <v>24.090899999999998</v>
      </c>
      <c r="G7" s="50">
        <v>5</v>
      </c>
      <c r="H7" s="50">
        <v>4.9772499999999997</v>
      </c>
      <c r="I7" s="50">
        <v>4.9772499999999997</v>
      </c>
      <c r="J7" s="50">
        <v>9.1364000000000001</v>
      </c>
      <c r="K7" s="50">
        <v>34.897775000000003</v>
      </c>
      <c r="L7" s="50">
        <v>5.1022750000000006</v>
      </c>
      <c r="M7" s="50">
        <v>4.9318</v>
      </c>
      <c r="N7" s="50">
        <v>5.1590999999999996</v>
      </c>
      <c r="O7" s="50">
        <v>5.0227500000000003</v>
      </c>
      <c r="P7" s="50">
        <v>4.9545500000000002</v>
      </c>
      <c r="Q7" s="50">
        <v>4.9545500000000002</v>
      </c>
      <c r="R7" s="50">
        <v>4.7727500000000003</v>
      </c>
      <c r="S7" s="50">
        <v>10.181850000000001</v>
      </c>
      <c r="T7" s="50">
        <v>5.1136499999999998</v>
      </c>
      <c r="U7" s="50">
        <v>5.0682</v>
      </c>
      <c r="V7" s="50">
        <v>18.909099999999999</v>
      </c>
      <c r="W7" s="50">
        <v>9.0908999999999995</v>
      </c>
      <c r="X7" s="50">
        <v>5.1590999999999996</v>
      </c>
      <c r="Y7" s="50">
        <v>4.6590999999999996</v>
      </c>
      <c r="AA7" s="2">
        <f t="shared" ref="AA7:AA17" si="0">AVERAGE(AB7:AC7)</f>
        <v>0.50909249999999995</v>
      </c>
      <c r="AB7" s="2">
        <f t="shared" ref="AB7:AB17" si="1">ABS(T7/10)</f>
        <v>0.51136499999999996</v>
      </c>
      <c r="AC7" s="2">
        <f t="shared" ref="AC7:AC17" si="2">ABS(U7/10)</f>
        <v>0.50682000000000005</v>
      </c>
      <c r="AD7" s="2">
        <f t="shared" ref="AD7:AD17" si="3">AVERAGE(AE7:AG7)</f>
        <v>0.63030333333333333</v>
      </c>
      <c r="AE7" s="2">
        <f t="shared" ref="AE7:AE17" si="4">ABS(W7/10)</f>
        <v>0.90908999999999995</v>
      </c>
      <c r="AF7" s="2">
        <f t="shared" ref="AF7:AF17" si="5">ABS(X7/10)</f>
        <v>0.51590999999999998</v>
      </c>
      <c r="AG7" s="2">
        <f t="shared" ref="AG7:AG17" si="6">ABS(Y7/10)</f>
        <v>0.46590999999999994</v>
      </c>
    </row>
    <row r="8" spans="1:33" s="2" customFormat="1" ht="78" x14ac:dyDescent="0.3">
      <c r="A8" s="3">
        <v>3</v>
      </c>
      <c r="B8" s="18" t="s">
        <v>321</v>
      </c>
      <c r="C8" s="18" t="s">
        <v>320</v>
      </c>
      <c r="D8" s="53">
        <v>8503002288</v>
      </c>
      <c r="E8" s="50">
        <v>128.73335</v>
      </c>
      <c r="F8" s="50">
        <v>31.2667</v>
      </c>
      <c r="G8" s="50">
        <v>7.4667000000000003</v>
      </c>
      <c r="H8" s="50">
        <v>8</v>
      </c>
      <c r="I8" s="50">
        <v>7.9333</v>
      </c>
      <c r="J8" s="50">
        <v>7.8666999999999998</v>
      </c>
      <c r="K8" s="50">
        <v>56.499949999999998</v>
      </c>
      <c r="L8" s="50">
        <v>8.1333500000000001</v>
      </c>
      <c r="M8" s="50">
        <v>7.9</v>
      </c>
      <c r="N8" s="50">
        <v>8.3666999999999998</v>
      </c>
      <c r="O8" s="50">
        <v>7.9333</v>
      </c>
      <c r="P8" s="50">
        <v>8.1999999999999993</v>
      </c>
      <c r="Q8" s="50">
        <v>8.2332999999999998</v>
      </c>
      <c r="R8" s="50">
        <v>7.7332999999999998</v>
      </c>
      <c r="S8" s="50">
        <v>16.566700000000001</v>
      </c>
      <c r="T8" s="50">
        <v>8.2667000000000002</v>
      </c>
      <c r="U8" s="50">
        <v>8.3000000000000007</v>
      </c>
      <c r="V8" s="50">
        <v>24.4</v>
      </c>
      <c r="W8" s="50">
        <v>7.8666999999999998</v>
      </c>
      <c r="X8" s="50">
        <v>8.4332999999999991</v>
      </c>
      <c r="Y8" s="50">
        <v>8.1</v>
      </c>
      <c r="AA8" s="2">
        <f t="shared" si="0"/>
        <v>0.82833500000000004</v>
      </c>
      <c r="AB8" s="2">
        <f t="shared" si="1"/>
        <v>0.82667000000000002</v>
      </c>
      <c r="AC8" s="2">
        <f t="shared" si="2"/>
        <v>0.83000000000000007</v>
      </c>
      <c r="AD8" s="2">
        <f t="shared" si="3"/>
        <v>0.81333333333333335</v>
      </c>
      <c r="AE8" s="2">
        <f t="shared" si="4"/>
        <v>0.78666999999999998</v>
      </c>
      <c r="AF8" s="2">
        <f t="shared" si="5"/>
        <v>0.84332999999999991</v>
      </c>
      <c r="AG8" s="2">
        <f t="shared" si="6"/>
        <v>0.80999999999999994</v>
      </c>
    </row>
    <row r="9" spans="1:33" s="2" customFormat="1" ht="78" x14ac:dyDescent="0.3">
      <c r="A9" s="3">
        <v>4</v>
      </c>
      <c r="B9" s="18" t="s">
        <v>333</v>
      </c>
      <c r="C9" s="18" t="s">
        <v>332</v>
      </c>
      <c r="D9" s="53">
        <v>8503004239</v>
      </c>
      <c r="E9" s="50">
        <v>130.8571</v>
      </c>
      <c r="F9" s="50">
        <v>33.571400000000004</v>
      </c>
      <c r="G9" s="50">
        <v>8.4489999999999998</v>
      </c>
      <c r="H9" s="50">
        <v>8.4285999999999994</v>
      </c>
      <c r="I9" s="50">
        <v>8.6121999999999996</v>
      </c>
      <c r="J9" s="50">
        <v>8.0815999999999999</v>
      </c>
      <c r="K9" s="50">
        <v>56.591799999999999</v>
      </c>
      <c r="L9" s="50">
        <v>7.0204000000000004</v>
      </c>
      <c r="M9" s="50">
        <v>8.0204000000000004</v>
      </c>
      <c r="N9" s="50">
        <v>8.2857000000000003</v>
      </c>
      <c r="O9" s="50">
        <v>8.4082000000000008</v>
      </c>
      <c r="P9" s="50">
        <v>8.5714000000000006</v>
      </c>
      <c r="Q9" s="50">
        <v>8.0611999999999995</v>
      </c>
      <c r="R9" s="50">
        <v>8.2245000000000008</v>
      </c>
      <c r="S9" s="50">
        <v>17.142899999999997</v>
      </c>
      <c r="T9" s="50">
        <v>8.5101999999999993</v>
      </c>
      <c r="U9" s="50">
        <v>8.6326999999999998</v>
      </c>
      <c r="V9" s="50">
        <v>23.550999999999998</v>
      </c>
      <c r="W9" s="50">
        <v>6.0407999999999999</v>
      </c>
      <c r="X9" s="50">
        <v>8.7142999999999997</v>
      </c>
      <c r="Y9" s="50">
        <v>8.7958999999999996</v>
      </c>
      <c r="AA9" s="2">
        <f t="shared" si="0"/>
        <v>0.85714499999999993</v>
      </c>
      <c r="AB9" s="2">
        <f t="shared" si="1"/>
        <v>0.85101999999999989</v>
      </c>
      <c r="AC9" s="2">
        <f t="shared" si="2"/>
        <v>0.86326999999999998</v>
      </c>
      <c r="AD9" s="2">
        <f t="shared" si="3"/>
        <v>0.78503333333333325</v>
      </c>
      <c r="AE9" s="2">
        <f t="shared" si="4"/>
        <v>0.60407999999999995</v>
      </c>
      <c r="AF9" s="2">
        <f t="shared" si="5"/>
        <v>0.87142999999999993</v>
      </c>
      <c r="AG9" s="2">
        <f t="shared" si="6"/>
        <v>0.87958999999999998</v>
      </c>
    </row>
    <row r="10" spans="1:33" s="2" customFormat="1" ht="62.4" x14ac:dyDescent="0.3">
      <c r="A10" s="3">
        <v>5</v>
      </c>
      <c r="B10" s="18" t="s">
        <v>325</v>
      </c>
      <c r="C10" s="18" t="s">
        <v>324</v>
      </c>
      <c r="D10" s="53">
        <v>8503004253</v>
      </c>
      <c r="E10" s="50">
        <v>142.96662499999999</v>
      </c>
      <c r="F10" s="50">
        <v>36.349950000000007</v>
      </c>
      <c r="G10" s="50">
        <v>8.8555500000000009</v>
      </c>
      <c r="H10" s="50">
        <v>8.8444500000000001</v>
      </c>
      <c r="I10" s="50">
        <v>9.2166499999999996</v>
      </c>
      <c r="J10" s="50">
        <v>9.4332999999999991</v>
      </c>
      <c r="K10" s="50">
        <v>60.716674999999995</v>
      </c>
      <c r="L10" s="50">
        <v>8.4611249999999991</v>
      </c>
      <c r="M10" s="50">
        <v>8.8888999999999996</v>
      </c>
      <c r="N10" s="50">
        <v>8.8833500000000001</v>
      </c>
      <c r="O10" s="50">
        <v>8.3055500000000002</v>
      </c>
      <c r="P10" s="50">
        <v>8.6333500000000001</v>
      </c>
      <c r="Q10" s="50">
        <v>8.4722000000000008</v>
      </c>
      <c r="R10" s="50">
        <v>9.0721999999999987</v>
      </c>
      <c r="S10" s="50">
        <v>18.005549999999999</v>
      </c>
      <c r="T10" s="50">
        <v>8.9666499999999996</v>
      </c>
      <c r="U10" s="50">
        <v>9.0388999999999999</v>
      </c>
      <c r="V10" s="50">
        <v>27.894449999999999</v>
      </c>
      <c r="W10" s="50">
        <v>9.0111000000000008</v>
      </c>
      <c r="X10" s="50">
        <v>9.0055499999999995</v>
      </c>
      <c r="Y10" s="50">
        <v>9.8778000000000006</v>
      </c>
      <c r="AA10" s="2">
        <f t="shared" si="0"/>
        <v>0.90027749999999995</v>
      </c>
      <c r="AB10" s="2">
        <f t="shared" si="1"/>
        <v>0.89666499999999993</v>
      </c>
      <c r="AC10" s="2">
        <f t="shared" si="2"/>
        <v>0.90388999999999997</v>
      </c>
      <c r="AD10" s="2">
        <f t="shared" si="3"/>
        <v>0.92981500000000006</v>
      </c>
      <c r="AE10" s="2">
        <f t="shared" si="4"/>
        <v>0.90111000000000008</v>
      </c>
      <c r="AF10" s="2">
        <f t="shared" si="5"/>
        <v>0.90055499999999999</v>
      </c>
      <c r="AG10" s="2">
        <f t="shared" si="6"/>
        <v>0.9877800000000001</v>
      </c>
    </row>
    <row r="11" spans="1:33" s="15" customFormat="1" ht="62.4" x14ac:dyDescent="0.3">
      <c r="A11" s="3">
        <v>6</v>
      </c>
      <c r="B11" s="3" t="s">
        <v>335</v>
      </c>
      <c r="C11" s="3" t="s">
        <v>334</v>
      </c>
      <c r="D11" s="54">
        <v>8503004359</v>
      </c>
      <c r="E11" s="49">
        <v>128.375</v>
      </c>
      <c r="F11" s="49">
        <v>31.625</v>
      </c>
      <c r="G11" s="49">
        <v>7.8125</v>
      </c>
      <c r="H11" s="49">
        <v>7.75</v>
      </c>
      <c r="I11" s="49">
        <v>7.8125</v>
      </c>
      <c r="J11" s="49">
        <v>8.25</v>
      </c>
      <c r="K11" s="49">
        <v>55.8125</v>
      </c>
      <c r="L11" s="49">
        <v>8.3125</v>
      </c>
      <c r="M11" s="49">
        <v>8</v>
      </c>
      <c r="N11" s="49">
        <v>7.6875</v>
      </c>
      <c r="O11" s="49">
        <v>7.625</v>
      </c>
      <c r="P11" s="49">
        <v>8.0625</v>
      </c>
      <c r="Q11" s="49">
        <v>8.25</v>
      </c>
      <c r="R11" s="49">
        <v>7.875</v>
      </c>
      <c r="S11" s="49">
        <v>16.75</v>
      </c>
      <c r="T11" s="49">
        <v>7.9375</v>
      </c>
      <c r="U11" s="49">
        <v>8.8125</v>
      </c>
      <c r="V11" s="49">
        <v>24.1875</v>
      </c>
      <c r="W11" s="49">
        <v>7.6875</v>
      </c>
      <c r="X11" s="49">
        <v>7.9375</v>
      </c>
      <c r="Y11" s="49">
        <v>8.5625</v>
      </c>
      <c r="AA11" s="2">
        <f t="shared" si="0"/>
        <v>0.83749999999999991</v>
      </c>
      <c r="AB11" s="2">
        <f t="shared" si="1"/>
        <v>0.79374999999999996</v>
      </c>
      <c r="AC11" s="2">
        <f t="shared" si="2"/>
        <v>0.88124999999999998</v>
      </c>
      <c r="AD11" s="2">
        <f t="shared" si="3"/>
        <v>0.80625000000000002</v>
      </c>
      <c r="AE11" s="2">
        <f t="shared" si="4"/>
        <v>0.76875000000000004</v>
      </c>
      <c r="AF11" s="2">
        <f t="shared" si="5"/>
        <v>0.79374999999999996</v>
      </c>
      <c r="AG11" s="2">
        <f t="shared" si="6"/>
        <v>0.85624999999999996</v>
      </c>
    </row>
    <row r="12" spans="1:33" s="15" customFormat="1" ht="62.4" x14ac:dyDescent="0.3">
      <c r="A12" s="3">
        <v>7</v>
      </c>
      <c r="B12" s="3" t="s">
        <v>339</v>
      </c>
      <c r="C12" s="3" t="s">
        <v>338</v>
      </c>
      <c r="D12" s="54">
        <v>8503004366</v>
      </c>
      <c r="E12" s="49">
        <v>136.12203387096773</v>
      </c>
      <c r="F12" s="49">
        <v>34.465429032258065</v>
      </c>
      <c r="G12" s="49">
        <v>8.5697951612903225</v>
      </c>
      <c r="H12" s="49">
        <v>8.6511241935483874</v>
      </c>
      <c r="I12" s="49">
        <v>8.6648096774193561</v>
      </c>
      <c r="J12" s="49">
        <v>8.5797000000000008</v>
      </c>
      <c r="K12" s="49">
        <v>56.320941935483873</v>
      </c>
      <c r="L12" s="49">
        <v>8.0301967741935485</v>
      </c>
      <c r="M12" s="49">
        <v>8.3964483870967737</v>
      </c>
      <c r="N12" s="49">
        <v>8.3246822580645166</v>
      </c>
      <c r="O12" s="49">
        <v>8.0506999999999991</v>
      </c>
      <c r="P12" s="49">
        <v>8.5085370967741945</v>
      </c>
      <c r="Q12" s="49">
        <v>7.4761483870967744</v>
      </c>
      <c r="R12" s="49">
        <v>7.5342290322580645</v>
      </c>
      <c r="S12" s="49">
        <v>18.269648387096773</v>
      </c>
      <c r="T12" s="49">
        <v>9.1449499999999997</v>
      </c>
      <c r="U12" s="49">
        <v>9.1246983870967746</v>
      </c>
      <c r="V12" s="49">
        <v>27.06601451612903</v>
      </c>
      <c r="W12" s="49">
        <v>7.9855</v>
      </c>
      <c r="X12" s="49">
        <v>9.1674645161290318</v>
      </c>
      <c r="Y12" s="49">
        <v>9.9130500000000001</v>
      </c>
      <c r="AA12" s="2">
        <f t="shared" si="0"/>
        <v>0.91348241935483876</v>
      </c>
      <c r="AB12" s="2">
        <f t="shared" si="1"/>
        <v>0.91449499999999995</v>
      </c>
      <c r="AC12" s="2">
        <f t="shared" si="2"/>
        <v>0.91246983870967746</v>
      </c>
      <c r="AD12" s="2">
        <f t="shared" si="3"/>
        <v>0.90220048387096774</v>
      </c>
      <c r="AE12" s="2">
        <f t="shared" si="4"/>
        <v>0.79854999999999998</v>
      </c>
      <c r="AF12" s="2">
        <f t="shared" si="5"/>
        <v>0.91674645161290313</v>
      </c>
      <c r="AG12" s="2">
        <f t="shared" si="6"/>
        <v>0.99130499999999999</v>
      </c>
    </row>
    <row r="13" spans="1:33" s="15" customFormat="1" ht="78" x14ac:dyDescent="0.3">
      <c r="A13" s="3">
        <v>8</v>
      </c>
      <c r="B13" s="18" t="s">
        <v>323</v>
      </c>
      <c r="C13" s="18" t="s">
        <v>322</v>
      </c>
      <c r="D13" s="53">
        <v>8503004398</v>
      </c>
      <c r="E13" s="50">
        <v>101.25020000000001</v>
      </c>
      <c r="F13" s="50">
        <v>25.777799999999999</v>
      </c>
      <c r="G13" s="50">
        <v>5.7222</v>
      </c>
      <c r="H13" s="50">
        <v>6.5</v>
      </c>
      <c r="I13" s="50">
        <v>7.2778</v>
      </c>
      <c r="J13" s="50">
        <v>6.2778</v>
      </c>
      <c r="K13" s="50">
        <v>42.416799999999995</v>
      </c>
      <c r="L13" s="50">
        <v>4.8611000000000004</v>
      </c>
      <c r="M13" s="50">
        <v>6.1666999999999996</v>
      </c>
      <c r="N13" s="50">
        <v>7.0556000000000001</v>
      </c>
      <c r="O13" s="50">
        <v>5.1666999999999996</v>
      </c>
      <c r="P13" s="50">
        <v>7.1666999999999996</v>
      </c>
      <c r="Q13" s="50">
        <v>5.8333000000000004</v>
      </c>
      <c r="R13" s="50">
        <v>6.1666999999999996</v>
      </c>
      <c r="S13" s="50">
        <v>14.6111</v>
      </c>
      <c r="T13" s="50">
        <v>7.1666999999999996</v>
      </c>
      <c r="U13" s="50">
        <v>7.4443999999999999</v>
      </c>
      <c r="V13" s="50">
        <v>18.444499999999998</v>
      </c>
      <c r="W13" s="50">
        <v>4.8888999999999996</v>
      </c>
      <c r="X13" s="50">
        <v>6.3888999999999996</v>
      </c>
      <c r="Y13" s="50">
        <v>7.1666999999999996</v>
      </c>
      <c r="AA13" s="2">
        <f t="shared" si="0"/>
        <v>0.73055499999999995</v>
      </c>
      <c r="AB13" s="2">
        <f t="shared" si="1"/>
        <v>0.71666999999999992</v>
      </c>
      <c r="AC13" s="2">
        <f t="shared" si="2"/>
        <v>0.74443999999999999</v>
      </c>
      <c r="AD13" s="2">
        <f t="shared" si="3"/>
        <v>0.61481666666666668</v>
      </c>
      <c r="AE13" s="2">
        <f t="shared" si="4"/>
        <v>0.48888999999999994</v>
      </c>
      <c r="AF13" s="2">
        <f t="shared" si="5"/>
        <v>0.63888999999999996</v>
      </c>
      <c r="AG13" s="2">
        <f t="shared" si="6"/>
        <v>0.71666999999999992</v>
      </c>
    </row>
    <row r="14" spans="1:33" s="15" customFormat="1" ht="62.4" x14ac:dyDescent="0.3">
      <c r="A14" s="3">
        <v>9</v>
      </c>
      <c r="B14" s="3" t="s">
        <v>343</v>
      </c>
      <c r="C14" s="3" t="s">
        <v>342</v>
      </c>
      <c r="D14" s="54">
        <v>8503004408</v>
      </c>
      <c r="E14" s="49">
        <v>111.33705</v>
      </c>
      <c r="F14" s="49">
        <v>35.630499999999998</v>
      </c>
      <c r="G14" s="49">
        <v>8.8477999999999994</v>
      </c>
      <c r="H14" s="49">
        <v>8.8696000000000002</v>
      </c>
      <c r="I14" s="49">
        <v>8.9347999999999992</v>
      </c>
      <c r="J14" s="49">
        <v>8.9783000000000008</v>
      </c>
      <c r="K14" s="49">
        <v>35.815150000000003</v>
      </c>
      <c r="L14" s="49">
        <v>5.8369499999999999</v>
      </c>
      <c r="M14" s="49">
        <v>7.3042999999999996</v>
      </c>
      <c r="N14" s="49">
        <v>7.4565000000000001</v>
      </c>
      <c r="O14" s="49">
        <v>0</v>
      </c>
      <c r="P14" s="49">
        <v>7.8696000000000002</v>
      </c>
      <c r="Q14" s="49">
        <v>7.1738999999999997</v>
      </c>
      <c r="R14" s="49">
        <v>0.1739</v>
      </c>
      <c r="S14" s="49">
        <v>18.087</v>
      </c>
      <c r="T14" s="49">
        <v>9.3261000000000003</v>
      </c>
      <c r="U14" s="49">
        <v>8.7608999999999995</v>
      </c>
      <c r="V14" s="49">
        <v>21.804400000000001</v>
      </c>
      <c r="W14" s="49">
        <v>5.0869999999999997</v>
      </c>
      <c r="X14" s="49">
        <v>8.0869999999999997</v>
      </c>
      <c r="Y14" s="49">
        <v>8.6303999999999998</v>
      </c>
      <c r="AA14" s="2">
        <f t="shared" si="0"/>
        <v>0.90434999999999999</v>
      </c>
      <c r="AB14" s="2">
        <f t="shared" si="1"/>
        <v>0.93261000000000005</v>
      </c>
      <c r="AC14" s="2">
        <f t="shared" si="2"/>
        <v>0.87608999999999992</v>
      </c>
      <c r="AD14" s="2">
        <f t="shared" si="3"/>
        <v>0.72681333333333331</v>
      </c>
      <c r="AE14" s="2">
        <f t="shared" si="4"/>
        <v>0.50869999999999993</v>
      </c>
      <c r="AF14" s="2">
        <f t="shared" si="5"/>
        <v>0.80869999999999997</v>
      </c>
      <c r="AG14" s="2">
        <f t="shared" si="6"/>
        <v>0.86304000000000003</v>
      </c>
    </row>
    <row r="15" spans="1:33" s="15" customFormat="1" ht="78" x14ac:dyDescent="0.3">
      <c r="A15" s="3">
        <v>10</v>
      </c>
      <c r="B15" s="18" t="s">
        <v>331</v>
      </c>
      <c r="C15" s="18" t="s">
        <v>330</v>
      </c>
      <c r="D15" s="53">
        <v>8503004870</v>
      </c>
      <c r="E15" s="50">
        <v>115.82145</v>
      </c>
      <c r="F15" s="50">
        <v>32.785700000000006</v>
      </c>
      <c r="G15" s="50">
        <v>7.7142999999999997</v>
      </c>
      <c r="H15" s="50">
        <v>8.5</v>
      </c>
      <c r="I15" s="50">
        <v>8</v>
      </c>
      <c r="J15" s="50">
        <v>8.5714000000000006</v>
      </c>
      <c r="K15" s="50">
        <v>45.250050000000002</v>
      </c>
      <c r="L15" s="50">
        <v>6.3214500000000005</v>
      </c>
      <c r="M15" s="50">
        <v>5.9286000000000003</v>
      </c>
      <c r="N15" s="50">
        <v>7.0713999999999997</v>
      </c>
      <c r="O15" s="50">
        <v>6.2142999999999997</v>
      </c>
      <c r="P15" s="50">
        <v>7.2142999999999997</v>
      </c>
      <c r="Q15" s="50">
        <v>5.2857000000000003</v>
      </c>
      <c r="R15" s="50">
        <v>7.2142999999999997</v>
      </c>
      <c r="S15" s="50">
        <v>17.142899999999997</v>
      </c>
      <c r="T15" s="50">
        <v>8.5</v>
      </c>
      <c r="U15" s="50">
        <v>8.6428999999999991</v>
      </c>
      <c r="V15" s="50">
        <v>20.642800000000001</v>
      </c>
      <c r="W15" s="50">
        <v>6.2142999999999997</v>
      </c>
      <c r="X15" s="50">
        <v>7.8571</v>
      </c>
      <c r="Y15" s="50">
        <v>6.5713999999999997</v>
      </c>
      <c r="AA15" s="2">
        <f t="shared" si="0"/>
        <v>0.85714499999999993</v>
      </c>
      <c r="AB15" s="2">
        <f t="shared" si="1"/>
        <v>0.85</v>
      </c>
      <c r="AC15" s="2">
        <f t="shared" si="2"/>
        <v>0.86428999999999989</v>
      </c>
      <c r="AD15" s="2">
        <f t="shared" si="3"/>
        <v>0.68809333333333333</v>
      </c>
      <c r="AE15" s="2">
        <f t="shared" si="4"/>
        <v>0.62142999999999993</v>
      </c>
      <c r="AF15" s="2">
        <f t="shared" si="5"/>
        <v>0.78571000000000002</v>
      </c>
      <c r="AG15" s="2">
        <f t="shared" si="6"/>
        <v>0.65713999999999995</v>
      </c>
    </row>
    <row r="16" spans="1:33" s="15" customFormat="1" ht="62.4" x14ac:dyDescent="0.3">
      <c r="A16" s="3">
        <v>11</v>
      </c>
      <c r="B16" s="3" t="s">
        <v>337</v>
      </c>
      <c r="C16" s="3" t="s">
        <v>336</v>
      </c>
      <c r="D16" s="54">
        <v>8503004969</v>
      </c>
      <c r="E16" s="49">
        <v>145.8086573170732</v>
      </c>
      <c r="F16" s="49">
        <v>36.837734146341461</v>
      </c>
      <c r="G16" s="49">
        <v>9.1988512195121963</v>
      </c>
      <c r="H16" s="49">
        <v>9.2873914634146342</v>
      </c>
      <c r="I16" s="49">
        <v>9.3001914634146345</v>
      </c>
      <c r="J16" s="49">
        <v>9.0512999999999995</v>
      </c>
      <c r="K16" s="49">
        <v>61.832392682926837</v>
      </c>
      <c r="L16" s="49">
        <v>9.0522073170731723</v>
      </c>
      <c r="M16" s="49">
        <v>9.0756902439024394</v>
      </c>
      <c r="N16" s="49">
        <v>8.9164987804878049</v>
      </c>
      <c r="O16" s="49">
        <v>8.765168292682926</v>
      </c>
      <c r="P16" s="49">
        <v>8.9530841463414639</v>
      </c>
      <c r="Q16" s="49">
        <v>8.6400926829268307</v>
      </c>
      <c r="R16" s="49">
        <v>8.4296512195121949</v>
      </c>
      <c r="S16" s="49">
        <v>18.777363414634145</v>
      </c>
      <c r="T16" s="49">
        <v>9.3886817073170725</v>
      </c>
      <c r="U16" s="49">
        <v>9.3886817073170725</v>
      </c>
      <c r="V16" s="49">
        <v>28.361167073170733</v>
      </c>
      <c r="W16" s="49">
        <v>9.2050999999999998</v>
      </c>
      <c r="X16" s="49">
        <v>9.4124670731707312</v>
      </c>
      <c r="Y16" s="49">
        <v>9.7436000000000007</v>
      </c>
      <c r="AA16" s="2">
        <f t="shared" si="0"/>
        <v>0.93886817073170725</v>
      </c>
      <c r="AB16" s="2">
        <f t="shared" si="1"/>
        <v>0.93886817073170725</v>
      </c>
      <c r="AC16" s="2">
        <f t="shared" si="2"/>
        <v>0.93886817073170725</v>
      </c>
      <c r="AD16" s="2">
        <f t="shared" si="3"/>
        <v>0.94537223577235763</v>
      </c>
      <c r="AE16" s="2">
        <f t="shared" si="4"/>
        <v>0.92050999999999994</v>
      </c>
      <c r="AF16" s="2">
        <f t="shared" si="5"/>
        <v>0.94124670731707316</v>
      </c>
      <c r="AG16" s="2">
        <f t="shared" si="6"/>
        <v>0.97436000000000011</v>
      </c>
    </row>
    <row r="17" spans="1:33" s="15" customFormat="1" ht="62.4" x14ac:dyDescent="0.3">
      <c r="A17" s="3">
        <v>12</v>
      </c>
      <c r="B17" s="3" t="s">
        <v>341</v>
      </c>
      <c r="C17" s="3" t="s">
        <v>340</v>
      </c>
      <c r="D17" s="54">
        <v>8503004976</v>
      </c>
      <c r="E17" s="49">
        <v>139.79169999999999</v>
      </c>
      <c r="F17" s="49">
        <v>35.444450000000003</v>
      </c>
      <c r="G17" s="49">
        <v>9.1111000000000004</v>
      </c>
      <c r="H17" s="49">
        <v>9</v>
      </c>
      <c r="I17" s="49">
        <v>9.0555500000000002</v>
      </c>
      <c r="J17" s="49">
        <v>8.2777999999999992</v>
      </c>
      <c r="K17" s="49">
        <v>59.902799999999999</v>
      </c>
      <c r="L17" s="49">
        <v>7.875</v>
      </c>
      <c r="M17" s="49">
        <v>8.5555500000000002</v>
      </c>
      <c r="N17" s="49">
        <v>8.5555500000000002</v>
      </c>
      <c r="O17" s="49">
        <v>8.3888999999999996</v>
      </c>
      <c r="P17" s="49">
        <v>8.6388999999999996</v>
      </c>
      <c r="Q17" s="49">
        <v>9.0277999999999992</v>
      </c>
      <c r="R17" s="49">
        <v>8.8611000000000004</v>
      </c>
      <c r="S17" s="49">
        <v>18.222249999999999</v>
      </c>
      <c r="T17" s="49">
        <v>9.0833499999999994</v>
      </c>
      <c r="U17" s="49">
        <v>9.1388999999999996</v>
      </c>
      <c r="V17" s="49">
        <v>26.222200000000001</v>
      </c>
      <c r="W17" s="49">
        <v>8.1111000000000004</v>
      </c>
      <c r="X17" s="49">
        <v>8.9444499999999998</v>
      </c>
      <c r="Y17" s="49">
        <v>9.1666500000000006</v>
      </c>
      <c r="AA17" s="2">
        <f t="shared" si="0"/>
        <v>0.91111249999999999</v>
      </c>
      <c r="AB17" s="2">
        <f t="shared" si="1"/>
        <v>0.90833499999999989</v>
      </c>
      <c r="AC17" s="2">
        <f t="shared" si="2"/>
        <v>0.91388999999999998</v>
      </c>
      <c r="AD17" s="2">
        <f t="shared" si="3"/>
        <v>0.87407333333333337</v>
      </c>
      <c r="AE17" s="2">
        <f t="shared" si="4"/>
        <v>0.81111</v>
      </c>
      <c r="AF17" s="2">
        <f t="shared" si="5"/>
        <v>0.89444499999999993</v>
      </c>
      <c r="AG17" s="2">
        <f t="shared" si="6"/>
        <v>0.91666500000000006</v>
      </c>
    </row>
    <row r="18" spans="1:33" ht="15" x14ac:dyDescent="0.25">
      <c r="E18" s="82">
        <f>AVERAGE(E6:E17)</f>
        <v>123.3673214878923</v>
      </c>
      <c r="F18" s="82">
        <f t="shared" ref="F18:Y18" si="7">AVERAGE(F6:F17)</f>
        <v>32.254242764883294</v>
      </c>
      <c r="G18" s="82">
        <f t="shared" si="7"/>
        <v>7.8158219206224304</v>
      </c>
      <c r="H18" s="82">
        <f t="shared" si="7"/>
        <v>7.9833346380802519</v>
      </c>
      <c r="I18" s="82">
        <f t="shared" si="7"/>
        <v>8.0926362061806092</v>
      </c>
      <c r="J18" s="82">
        <f t="shared" si="7"/>
        <v>8.3624500000000008</v>
      </c>
      <c r="K18" s="82">
        <f t="shared" si="7"/>
        <v>51.045490384867556</v>
      </c>
      <c r="L18" s="82">
        <f t="shared" si="7"/>
        <v>7.1159364520500041</v>
      </c>
      <c r="M18" s="82">
        <f t="shared" si="7"/>
        <v>7.4565115525832688</v>
      </c>
      <c r="N18" s="82">
        <f t="shared" si="7"/>
        <v>7.7107164754349151</v>
      </c>
      <c r="O18" s="82">
        <f t="shared" si="7"/>
        <v>6.6990806910569107</v>
      </c>
      <c r="P18" s="82">
        <f t="shared" si="7"/>
        <v>7.8365753813707473</v>
      </c>
      <c r="Q18" s="82">
        <f t="shared" si="7"/>
        <v>7.3509339780575225</v>
      </c>
      <c r="R18" s="82">
        <f t="shared" si="7"/>
        <v>6.8757358543141889</v>
      </c>
      <c r="S18" s="82">
        <f t="shared" si="7"/>
        <v>16.557494039033131</v>
      </c>
      <c r="T18" s="82">
        <f t="shared" si="7"/>
        <v>8.2400762533875334</v>
      </c>
      <c r="U18" s="82">
        <f t="shared" si="7"/>
        <v>8.3174177856455973</v>
      </c>
      <c r="V18" s="82">
        <f t="shared" si="7"/>
        <v>23.510094299108314</v>
      </c>
      <c r="W18" s="82">
        <f t="shared" si="7"/>
        <v>7.2721916666666671</v>
      </c>
      <c r="X18" s="82">
        <f t="shared" si="7"/>
        <v>8.0207123546638694</v>
      </c>
      <c r="Y18" s="82">
        <f t="shared" si="7"/>
        <v>8.2171902777777781</v>
      </c>
      <c r="AA18" s="1">
        <f>AVERAGE(AA6:AA17)</f>
        <v>0.82787470195165647</v>
      </c>
      <c r="AB18" s="1">
        <f t="shared" ref="AB18:AG18" si="8">AVERAGE(AB6:AB17)</f>
        <v>0.82400762533875327</v>
      </c>
      <c r="AC18" s="1">
        <f t="shared" si="8"/>
        <v>0.83174177856455989</v>
      </c>
      <c r="AD18" s="1">
        <f t="shared" si="8"/>
        <v>0.78366980997027724</v>
      </c>
      <c r="AE18" s="1">
        <f t="shared" si="8"/>
        <v>0.72721916666666653</v>
      </c>
      <c r="AF18" s="1">
        <f t="shared" si="8"/>
        <v>0.80207123546638692</v>
      </c>
      <c r="AG18" s="1">
        <f t="shared" si="8"/>
        <v>0.82171902777777772</v>
      </c>
    </row>
  </sheetData>
  <sortState ref="B6:AA17">
    <sortCondition ref="D6:D17"/>
  </sortState>
  <mergeCells count="14">
    <mergeCell ref="K3:R3"/>
    <mergeCell ref="S3:U3"/>
    <mergeCell ref="V3:Y3"/>
    <mergeCell ref="A2:A3"/>
    <mergeCell ref="B2:B3"/>
    <mergeCell ref="C2:C3"/>
    <mergeCell ref="D2:D3"/>
    <mergeCell ref="E1:E4"/>
    <mergeCell ref="F1:Y1"/>
    <mergeCell ref="F2:J2"/>
    <mergeCell ref="K2:R2"/>
    <mergeCell ref="S2:U2"/>
    <mergeCell ref="V2:Y2"/>
    <mergeCell ref="F3:J3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topLeftCell="B3" zoomScale="73" zoomScaleNormal="73" workbookViewId="0">
      <selection activeCell="C6" sqref="C6"/>
    </sheetView>
  </sheetViews>
  <sheetFormatPr defaultColWidth="9.109375" defaultRowHeight="14.4" x14ac:dyDescent="0.3"/>
  <cols>
    <col min="1" max="1" width="9.109375" style="1"/>
    <col min="2" max="2" width="42.88671875" style="1" customWidth="1"/>
    <col min="3" max="3" width="29.33203125" style="1" customWidth="1"/>
    <col min="4" max="4" width="14.6640625" style="1" customWidth="1"/>
    <col min="5" max="16384" width="9.109375" style="1"/>
  </cols>
  <sheetData>
    <row r="1" spans="1:33" ht="3" customHeight="1" x14ac:dyDescent="0.3">
      <c r="A1" s="12" t="s">
        <v>1044</v>
      </c>
      <c r="B1" s="11"/>
      <c r="C1" s="11"/>
      <c r="D1" s="11"/>
      <c r="E1" s="99" t="s">
        <v>31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33" ht="78.75" customHeight="1" x14ac:dyDescent="0.3">
      <c r="A2" s="108" t="s">
        <v>29</v>
      </c>
      <c r="B2" s="110" t="s">
        <v>28</v>
      </c>
      <c r="C2" s="112" t="s">
        <v>27</v>
      </c>
      <c r="D2" s="112" t="s">
        <v>26</v>
      </c>
      <c r="E2" s="99"/>
      <c r="F2" s="101" t="s">
        <v>25</v>
      </c>
      <c r="G2" s="101"/>
      <c r="H2" s="101"/>
      <c r="I2" s="101"/>
      <c r="J2" s="101"/>
      <c r="K2" s="101" t="s">
        <v>24</v>
      </c>
      <c r="L2" s="101"/>
      <c r="M2" s="101"/>
      <c r="N2" s="101"/>
      <c r="O2" s="101"/>
      <c r="P2" s="101"/>
      <c r="Q2" s="101"/>
      <c r="R2" s="101"/>
      <c r="S2" s="101" t="s">
        <v>23</v>
      </c>
      <c r="T2" s="101"/>
      <c r="U2" s="101"/>
      <c r="V2" s="101" t="s">
        <v>22</v>
      </c>
      <c r="W2" s="101"/>
      <c r="X2" s="101"/>
      <c r="Y2" s="101"/>
    </row>
    <row r="3" spans="1:33" ht="15.75" customHeight="1" x14ac:dyDescent="0.3">
      <c r="A3" s="109"/>
      <c r="B3" s="111"/>
      <c r="C3" s="112"/>
      <c r="D3" s="112"/>
      <c r="E3" s="99"/>
      <c r="F3" s="102" t="s">
        <v>20</v>
      </c>
      <c r="G3" s="102"/>
      <c r="H3" s="102"/>
      <c r="I3" s="102"/>
      <c r="J3" s="102"/>
      <c r="K3" s="102" t="s">
        <v>20</v>
      </c>
      <c r="L3" s="102"/>
      <c r="M3" s="102"/>
      <c r="N3" s="102"/>
      <c r="O3" s="102"/>
      <c r="P3" s="102"/>
      <c r="Q3" s="102"/>
      <c r="R3" s="102"/>
      <c r="S3" s="102" t="s">
        <v>20</v>
      </c>
      <c r="T3" s="102"/>
      <c r="U3" s="102"/>
      <c r="V3" s="102" t="s">
        <v>20</v>
      </c>
      <c r="W3" s="102"/>
      <c r="X3" s="102"/>
      <c r="Y3" s="102"/>
    </row>
    <row r="4" spans="1:33" ht="409.6" x14ac:dyDescent="0.3">
      <c r="A4" s="7"/>
      <c r="B4" s="6"/>
      <c r="C4" s="5"/>
      <c r="D4" s="5"/>
      <c r="E4" s="99"/>
      <c r="F4" s="9" t="s">
        <v>6</v>
      </c>
      <c r="G4" s="8" t="s">
        <v>19</v>
      </c>
      <c r="H4" s="8" t="s">
        <v>16</v>
      </c>
      <c r="I4" s="8" t="s">
        <v>18</v>
      </c>
      <c r="J4" s="8" t="s">
        <v>17</v>
      </c>
      <c r="K4" s="9" t="s">
        <v>6</v>
      </c>
      <c r="L4" s="8" t="s">
        <v>13</v>
      </c>
      <c r="M4" s="8" t="s">
        <v>10</v>
      </c>
      <c r="N4" s="8" t="s">
        <v>11</v>
      </c>
      <c r="O4" s="8" t="s">
        <v>15</v>
      </c>
      <c r="P4" s="8" t="s">
        <v>12</v>
      </c>
      <c r="Q4" s="8" t="s">
        <v>14</v>
      </c>
      <c r="R4" s="8" t="s">
        <v>9</v>
      </c>
      <c r="S4" s="9" t="s">
        <v>6</v>
      </c>
      <c r="T4" s="8" t="s">
        <v>7</v>
      </c>
      <c r="U4" s="8" t="s">
        <v>8</v>
      </c>
      <c r="V4" s="9" t="s">
        <v>6</v>
      </c>
      <c r="W4" s="8" t="s">
        <v>3</v>
      </c>
      <c r="X4" s="8" t="s">
        <v>4</v>
      </c>
      <c r="Y4" s="8" t="s">
        <v>5</v>
      </c>
    </row>
    <row r="5" spans="1:33" ht="15.75" x14ac:dyDescent="0.25">
      <c r="A5" s="7"/>
      <c r="B5" s="6"/>
      <c r="C5" s="5"/>
      <c r="D5" s="5"/>
    </row>
    <row r="6" spans="1:33" s="19" customFormat="1" ht="86.25" customHeight="1" x14ac:dyDescent="0.3">
      <c r="A6" s="21">
        <v>1</v>
      </c>
      <c r="B6" s="21" t="s">
        <v>346</v>
      </c>
      <c r="C6" s="21" t="s">
        <v>345</v>
      </c>
      <c r="D6" s="21" t="s">
        <v>344</v>
      </c>
      <c r="E6" s="62">
        <v>117.95</v>
      </c>
      <c r="F6" s="62">
        <f>SUM(G6:J6)</f>
        <v>30.6</v>
      </c>
      <c r="G6" s="62">
        <v>7.9</v>
      </c>
      <c r="H6" s="62">
        <v>7.7</v>
      </c>
      <c r="I6" s="62">
        <v>7.6</v>
      </c>
      <c r="J6" s="62">
        <v>7.4</v>
      </c>
      <c r="K6" s="62">
        <f>SUM(L6:R6)</f>
        <v>49.599999999999994</v>
      </c>
      <c r="L6" s="62">
        <v>7.6</v>
      </c>
      <c r="M6" s="62">
        <v>5.4</v>
      </c>
      <c r="N6" s="62">
        <v>7.3</v>
      </c>
      <c r="O6" s="62">
        <v>7.3</v>
      </c>
      <c r="P6" s="62">
        <v>7.8</v>
      </c>
      <c r="Q6" s="62">
        <v>7.3</v>
      </c>
      <c r="R6" s="62">
        <v>6.9</v>
      </c>
      <c r="S6" s="62">
        <f>SUM(T6:U6)</f>
        <v>15.6</v>
      </c>
      <c r="T6" s="62">
        <v>7.8</v>
      </c>
      <c r="U6" s="62">
        <v>7.8</v>
      </c>
      <c r="V6" s="62">
        <f>SUM(W6:Y6)</f>
        <v>22.15</v>
      </c>
      <c r="W6" s="62">
        <v>7.15</v>
      </c>
      <c r="X6" s="62">
        <v>7.6</v>
      </c>
      <c r="Y6" s="62">
        <v>7.4</v>
      </c>
      <c r="AA6" s="97">
        <v>0.78</v>
      </c>
      <c r="AB6" s="97">
        <v>0.78</v>
      </c>
      <c r="AC6" s="97">
        <v>0.78</v>
      </c>
      <c r="AD6" s="97">
        <f>AVERAGE(AE6:AG6)</f>
        <v>0.73999999999999988</v>
      </c>
      <c r="AE6" s="97">
        <v>0.72</v>
      </c>
      <c r="AF6" s="97">
        <v>0.76</v>
      </c>
      <c r="AG6" s="97">
        <v>0.74</v>
      </c>
    </row>
  </sheetData>
  <mergeCells count="14">
    <mergeCell ref="V3:Y3"/>
    <mergeCell ref="A2:A3"/>
    <mergeCell ref="B2:B3"/>
    <mergeCell ref="C2:C3"/>
    <mergeCell ref="D2:D3"/>
    <mergeCell ref="E1:E4"/>
    <mergeCell ref="F1:Y1"/>
    <mergeCell ref="F2:J2"/>
    <mergeCell ref="K2:R2"/>
    <mergeCell ref="S2:U2"/>
    <mergeCell ref="V2:Y2"/>
    <mergeCell ref="F3:J3"/>
    <mergeCell ref="K3:R3"/>
    <mergeCell ref="S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ОБЩЕЕ</vt:lpstr>
      <vt:lpstr>Сверх списка </vt:lpstr>
      <vt:lpstr>Аларский</vt:lpstr>
      <vt:lpstr>Ангарское МО</vt:lpstr>
      <vt:lpstr>Балаганский</vt:lpstr>
      <vt:lpstr>Баяндай</vt:lpstr>
      <vt:lpstr>Бодайбо и район</vt:lpstr>
      <vt:lpstr>Боханский</vt:lpstr>
      <vt:lpstr>Братск</vt:lpstr>
      <vt:lpstr>Братский</vt:lpstr>
      <vt:lpstr>Жигаловский</vt:lpstr>
      <vt:lpstr>Зима</vt:lpstr>
      <vt:lpstr>Зиминский</vt:lpstr>
      <vt:lpstr>Заларинский район</vt:lpstr>
      <vt:lpstr>Иркутск</vt:lpstr>
      <vt:lpstr>Свирск</vt:lpstr>
    </vt:vector>
  </TitlesOfParts>
  <Company>IRO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Ольга Владимировна</dc:creator>
  <cp:lastModifiedBy>Пользователь Windows</cp:lastModifiedBy>
  <cp:lastPrinted>2017-08-16T05:27:52Z</cp:lastPrinted>
  <dcterms:created xsi:type="dcterms:W3CDTF">2017-05-18T05:33:59Z</dcterms:created>
  <dcterms:modified xsi:type="dcterms:W3CDTF">2018-10-12T03:27:20Z</dcterms:modified>
</cp:coreProperties>
</file>